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470" activeTab="3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sharedStrings.xml><?xml version="1.0" encoding="utf-8"?>
<sst xmlns="http://schemas.openxmlformats.org/spreadsheetml/2006/main" count="921" uniqueCount="697">
  <si>
    <t>AOP</t>
  </si>
  <si>
    <t>OPIS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</si>
  <si>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</si>
  <si>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</si>
  <si>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</si>
  <si>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</si>
  <si>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</si>
  <si>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</si>
  <si>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</si>
  <si>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</si>
  <si>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</si>
  <si>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</si>
  <si>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</si>
  <si>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</si>
  <si>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</si>
  <si>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</si>
  <si>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</si>
  <si>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</si>
  <si>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</si>
  <si>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</si>
  <si>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</si>
  <si>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</si>
  <si>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</si>
  <si>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</si>
  <si>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</si>
  <si>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</si>
  <si>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</si>
  <si>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</si>
  <si>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</si>
  <si>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</si>
  <si>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</si>
  <si>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</si>
  <si>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</si>
  <si>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</si>
  <si>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</si>
  <si>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</si>
  <si>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</si>
  <si>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</si>
  <si>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</si>
  <si>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</si>
  <si>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</si>
  <si>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</si>
  <si>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</si>
  <si>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</si>
  <si>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</si>
  <si>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</si>
  <si>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</si>
  <si>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</si>
  <si>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</si>
  <si>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</si>
  <si>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</si>
  <si>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</si>
  <si>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</si>
  <si>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</si>
  <si>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</si>
  <si>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</si>
  <si>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</si>
  <si>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</si>
  <si>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</si>
  <si>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</si>
  <si>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</si>
  <si>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</si>
  <si>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</si>
  <si>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</si>
  <si>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</si>
  <si>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</si>
  <si>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</si>
  <si>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</si>
  <si>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</si>
  <si>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</si>
  <si>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</si>
  <si>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</si>
  <si>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</si>
  <si>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</si>
  <si>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</si>
  <si>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</si>
  <si>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</si>
  <si>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</si>
  <si>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</si>
  <si>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</si>
  <si>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</si>
  <si>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</si>
  <si>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</si>
  <si>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</si>
  <si>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</si>
  <si>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</si>
  <si>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</si>
  <si>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</si>
  <si>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</si>
  <si>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</si>
  <si>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</si>
  <si>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</si>
  <si>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</si>
  <si>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</si>
  <si>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</si>
  <si>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</si>
  <si>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</si>
  <si>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</si>
  <si>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</si>
  <si>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</si>
  <si>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</si>
  <si>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</si>
  <si>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</si>
  <si>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</si>
  <si>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</si>
  <si>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</si>
  <si>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</si>
  <si>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</si>
  <si>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</si>
  <si>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</si>
  <si>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</si>
  <si>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</si>
  <si>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</si>
  <si>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</si>
  <si>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</si>
  <si>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</si>
  <si>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</si>
  <si>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</si>
  <si>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</si>
  <si>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</si>
  <si>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</si>
  <si>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</si>
  <si>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</si>
  <si>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</si>
  <si>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</si>
  <si>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</si>
  <si>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</si>
  <si>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</si>
  <si>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</si>
  <si>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</si>
  <si>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</si>
  <si>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</si>
  <si>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</si>
  <si>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</si>
  <si>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</si>
  <si>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</si>
  <si>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</si>
  <si>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</si>
  <si>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</si>
  <si>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</si>
  <si>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</si>
  <si>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</si>
  <si>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</si>
  <si>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</si>
  <si>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</si>
  <si>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</si>
  <si>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</si>
  <si>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</si>
  <si>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</si>
  <si>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</si>
  <si>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</si>
  <si>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</si>
  <si>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</si>
  <si>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</si>
  <si>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</si>
  <si>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</si>
  <si>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</si>
  <si>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</si>
  <si>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</si>
  <si>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</si>
  <si>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</si>
  <si>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</si>
  <si>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</si>
  <si>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</si>
  <si>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</si>
  <si>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</si>
  <si>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</si>
  <si>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</si>
  <si>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</si>
  <si>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</si>
  <si>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</si>
  <si>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</si>
  <si>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</si>
  <si>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</si>
  <si>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</si>
  <si>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</si>
  <si>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</si>
  <si>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</si>
  <si>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</si>
  <si>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</si>
  <si>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</si>
  <si>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</si>
  <si>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</si>
  <si>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</si>
  <si>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</si>
  <si>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</si>
  <si>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</si>
  <si>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</si>
  <si>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</si>
  <si>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</si>
  <si>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</si>
  <si>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</si>
  <si>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</si>
  <si>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</si>
  <si>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</si>
  <si>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</si>
  <si>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</si>
  <si>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</si>
  <si>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</si>
  <si>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</si>
  <si>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</si>
  <si>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</si>
  <si>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</si>
  <si>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</si>
  <si>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</si>
  <si>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</si>
  <si>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</si>
  <si>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</si>
  <si>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</si>
  <si>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</si>
  <si>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MP</t>
  </si>
  <si>
    <t>Direktor</t>
  </si>
  <si>
    <t xml:space="preserve">Naziv društva za osiguranje : 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</si>
  <si>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</si>
  <si>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</si>
  <si>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</si>
  <si>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</si>
  <si>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</si>
  <si>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</si>
  <si>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</si>
  <si>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</si>
  <si>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</si>
  <si>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</si>
  <si>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</si>
  <si>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</si>
  <si>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</si>
  <si>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</si>
  <si>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</si>
  <si>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</si>
  <si>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</si>
  <si>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</si>
  <si>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</si>
  <si>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</si>
  <si>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</si>
  <si>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</si>
  <si>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</si>
  <si>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</si>
  <si>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</si>
  <si>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</si>
  <si>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</si>
  <si>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</si>
  <si>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</si>
  <si>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</si>
  <si>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</si>
  <si>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</si>
  <si>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</si>
  <si>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</si>
  <si>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</si>
  <si>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</si>
  <si>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</si>
  <si>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</si>
  <si>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</si>
  <si>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</si>
  <si>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</si>
  <si>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</si>
  <si>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</si>
  <si>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</si>
  <si>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</si>
  <si>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</si>
  <si>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</si>
  <si>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</si>
  <si>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</si>
  <si>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</si>
  <si>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</si>
  <si>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</si>
  <si>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</si>
  <si>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</si>
  <si>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</si>
  <si>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</si>
  <si>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</si>
  <si>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</si>
  <si>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</si>
  <si>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</si>
  <si>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</si>
  <si>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</si>
  <si>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</si>
  <si>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</si>
  <si>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</si>
  <si>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</si>
  <si>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</si>
  <si>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</si>
  <si>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</si>
  <si>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</si>
  <si>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</si>
  <si>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</si>
  <si>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</si>
  <si>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</si>
  <si>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</si>
  <si>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</si>
  <si>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</si>
  <si>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</si>
  <si>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</si>
  <si>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</si>
  <si>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</si>
  <si>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</si>
  <si>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</si>
  <si>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</si>
  <si>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</si>
  <si>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</si>
  <si>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</si>
  <si>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</si>
  <si>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</si>
  <si>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</si>
  <si>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</si>
  <si>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</si>
  <si>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</si>
  <si>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</si>
  <si>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</si>
  <si>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</si>
  <si>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</si>
  <si>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</si>
  <si>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</si>
  <si>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</si>
  <si>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</si>
  <si>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</si>
  <si>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</si>
  <si>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</si>
  <si>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</si>
  <si>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</si>
  <si>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</si>
  <si>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</si>
  <si>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</si>
  <si>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</si>
  <si>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</si>
  <si>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</si>
  <si>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</si>
  <si>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</si>
  <si>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</si>
  <si>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</si>
  <si>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</si>
  <si>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</si>
  <si>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</si>
  <si>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</si>
  <si>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</si>
  <si>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</si>
  <si>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</si>
  <si>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</si>
  <si>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</si>
  <si>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</si>
  <si>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</si>
  <si>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</si>
  <si>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</si>
  <si>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</si>
  <si>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</si>
  <si>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</si>
  <si>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</si>
  <si>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</si>
  <si>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</si>
  <si>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</si>
  <si>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</si>
  <si>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</si>
  <si>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</si>
  <si>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</si>
  <si>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</si>
  <si>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</si>
  <si>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</si>
  <si>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</si>
  <si>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</si>
  <si>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</si>
  <si>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</si>
  <si>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</si>
  <si>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</si>
  <si>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</si>
  <si>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</si>
  <si>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</si>
  <si>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</si>
  <si>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</si>
  <si>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</si>
  <si>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</si>
  <si>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</si>
  <si>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</si>
  <si>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</si>
  <si>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</si>
  <si>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</si>
  <si>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</si>
  <si>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</si>
  <si>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</si>
  <si>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>Pozicija</t>
  </si>
  <si>
    <t>Oznaka AOP-a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</si>
  <si>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</si>
  <si>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</si>
  <si>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</si>
  <si>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</si>
  <si>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</si>
  <si>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</si>
  <si>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</si>
  <si>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</si>
  <si>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</si>
  <si>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</si>
  <si>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</si>
  <si>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</si>
  <si>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</si>
  <si>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</si>
  <si>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</si>
  <si>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</si>
  <si>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</si>
  <si>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</si>
  <si>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</si>
  <si>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</si>
  <si>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</si>
  <si>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</si>
  <si>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</si>
  <si>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</si>
  <si>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</si>
  <si>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</si>
  <si>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</si>
  <si>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</si>
  <si>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</si>
  <si>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</si>
  <si>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</si>
  <si>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</si>
  <si>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</si>
  <si>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</si>
  <si>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</si>
  <si>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</si>
  <si>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</si>
  <si>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</si>
  <si>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</si>
  <si>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</si>
  <si>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</si>
  <si>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</si>
  <si>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</si>
  <si>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</si>
  <si>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</si>
  <si>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</si>
  <si>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</si>
  <si>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</si>
  <si>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</si>
  <si>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</si>
  <si>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</si>
  <si>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</si>
  <si>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</si>
  <si>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</si>
  <si>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</si>
  <si>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</si>
  <si>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</si>
  <si>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</si>
  <si>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</si>
  <si>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</si>
  <si>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</si>
  <si>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</si>
  <si>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</si>
  <si>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</si>
  <si>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</si>
  <si>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</si>
  <si>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</si>
  <si>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</si>
  <si>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</si>
  <si>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</si>
  <si>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</si>
  <si>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</si>
  <si>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</si>
  <si>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</si>
  <si>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</si>
  <si>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</si>
  <si>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</si>
  <si>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</si>
  <si>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</si>
  <si>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</si>
  <si>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</si>
  <si>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</si>
  <si>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</si>
  <si>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</si>
  <si>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</si>
  <si>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</si>
  <si>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</si>
  <si>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</si>
  <si>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</si>
  <si>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</si>
  <si>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</si>
  <si>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</si>
  <si>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</si>
  <si>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</si>
  <si>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</si>
  <si>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</si>
  <si>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</si>
  <si>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</si>
  <si>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</si>
  <si>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</si>
  <si>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</si>
  <si>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</si>
  <si>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</si>
  <si>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</si>
  <si>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</si>
  <si>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</si>
  <si>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</si>
  <si>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</si>
  <si>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</si>
  <si>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</si>
  <si>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</si>
  <si>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</si>
  <si>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060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</si>
  <si>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</si>
  <si>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</si>
  <si>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</si>
  <si>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</si>
  <si>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</si>
  <si>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</si>
  <si>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</si>
  <si>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 xml:space="preserve">Direktor </t>
  </si>
  <si>
    <t>________________________</t>
  </si>
  <si>
    <t>VRSTA PROMJENE NA KAPITALU</t>
  </si>
  <si>
    <t>Oznaka za AOP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</si>
  <si>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</si>
  <si>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</si>
  <si>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</si>
  <si>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</si>
  <si>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</si>
  <si>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</si>
  <si>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Puna adresa (poštanski broj, mjesto, ulica i broj)</t>
  </si>
  <si>
    <t>Broj telefona i telefaksa</t>
  </si>
  <si>
    <t>E-mail adresa</t>
  </si>
  <si>
    <t>Djelatnost emitenta</t>
  </si>
  <si>
    <t>Broj uposlenih u emitentu</t>
  </si>
  <si>
    <t>Broj poslovnih jedinica i predstavništava emitenta</t>
  </si>
  <si>
    <t>Firma i sjedište vanjskog revizora emitenta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</si>
  <si>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</si>
  <si>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</si>
  <si>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</si>
  <si>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</si>
  <si>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</si>
  <si>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</si>
  <si>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</si>
  <si>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</si>
  <si>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</si>
  <si>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</si>
  <si>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</si>
  <si>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</si>
  <si>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</si>
  <si>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</si>
  <si>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</si>
  <si>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</si>
  <si>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</si>
  <si>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Obrazac OEI-OS</t>
  </si>
  <si>
    <t xml:space="preserve"> Naziv emitenta:</t>
  </si>
  <si>
    <t>Pozicija na koju se odnosi komentar ili zabilješka</t>
  </si>
  <si>
    <t>Komentar ili zabilješka</t>
  </si>
  <si>
    <t>Tabela C</t>
  </si>
  <si>
    <t>Tabela B</t>
  </si>
  <si>
    <t>Tabela D</t>
  </si>
  <si>
    <t>Tabela F</t>
  </si>
  <si>
    <t>Zabilješke i komentari uprave neophodni za bolje i jasnije razumjevanje podataka prezentiranih u Tabelama A, B, C, D i E obrazca OEI-OS</t>
  </si>
  <si>
    <r>
      <t xml:space="preserve">NEMATERIJALNA IMOVINA </t>
    </r>
    <r>
      <rPr>
        <i/>
        <sz val="10"/>
        <rFont val="Times New Roman"/>
        <family val="1"/>
      </rPr>
      <t>(002+003)</t>
    </r>
  </si>
  <si>
    <r>
      <t xml:space="preserve">MATERIJALNA IMOVINA </t>
    </r>
    <r>
      <rPr>
        <i/>
        <sz val="10"/>
        <rFont val="Times New Roman"/>
        <family val="1"/>
      </rPr>
      <t>(005+006+007)</t>
    </r>
  </si>
  <si>
    <r>
      <t xml:space="preserve">ULAGANJA </t>
    </r>
    <r>
      <rPr>
        <i/>
        <sz val="10"/>
        <rFont val="Times New Roman"/>
        <family val="1"/>
      </rPr>
      <t>(009+010+011+014+032)</t>
    </r>
  </si>
  <si>
    <r>
      <t xml:space="preserve">UDIO REOSIGURANJA U TEHNIČKIM REZERVAMA </t>
    </r>
    <r>
      <rPr>
        <i/>
        <sz val="10"/>
        <rFont val="Times New Roman"/>
        <family val="1"/>
      </rPr>
      <t>(035+036+037+038+039+040+041)</t>
    </r>
  </si>
  <si>
    <r>
      <t xml:space="preserve">POTRAŽIVANJA </t>
    </r>
    <r>
      <rPr>
        <i/>
        <sz val="10"/>
        <rFont val="Times New Roman"/>
        <family val="1"/>
      </rPr>
      <t>(045+048+049)</t>
    </r>
  </si>
  <si>
    <r>
      <t xml:space="preserve">OSTALA IMOVINA </t>
    </r>
    <r>
      <rPr>
        <i/>
        <sz val="10"/>
        <rFont val="Times New Roman"/>
        <family val="1"/>
      </rPr>
      <t>(054+058+059)</t>
    </r>
  </si>
  <si>
    <r>
      <t>PLAČENI TROŠKOVI BUDUĆEG RAZDOBLJA I NEDOSPJELA NAPLATA PRIHODA</t>
    </r>
    <r>
      <rPr>
        <i/>
        <sz val="10"/>
        <rFont val="Times New Roman"/>
        <family val="1"/>
      </rPr>
      <t xml:space="preserve"> (061+062+063)</t>
    </r>
  </si>
  <si>
    <r>
      <t xml:space="preserve">KAPITAL I REZERVE </t>
    </r>
    <r>
      <rPr>
        <i/>
        <sz val="10"/>
        <rFont val="Times New Roman"/>
        <family val="1"/>
      </rPr>
      <t>(067+071+072+076+080+084-085)</t>
    </r>
  </si>
  <si>
    <r>
      <t>TEHNIČKE REZERVE</t>
    </r>
    <r>
      <rPr>
        <i/>
        <sz val="10"/>
        <rFont val="Times New Roman"/>
        <family val="1"/>
      </rPr>
      <t xml:space="preserve"> (088+089+090+091+092+093)</t>
    </r>
  </si>
  <si>
    <r>
      <t xml:space="preserve">OSTALE REZERVE </t>
    </r>
    <r>
      <rPr>
        <i/>
        <sz val="10"/>
        <rFont val="Times New Roman"/>
        <family val="1"/>
      </rPr>
      <t>(096+097)</t>
    </r>
  </si>
  <si>
    <r>
      <t xml:space="preserve">FINANSIJSKE OBAVEZE </t>
    </r>
    <r>
      <rPr>
        <i/>
        <sz val="10"/>
        <rFont val="Times New Roman"/>
        <family val="1"/>
      </rPr>
      <t>(102+103+104)</t>
    </r>
  </si>
  <si>
    <r>
      <t xml:space="preserve">OSTALE OBAVEZE </t>
    </r>
    <r>
      <rPr>
        <i/>
        <sz val="10"/>
        <rFont val="Times New Roman"/>
        <family val="1"/>
      </rPr>
      <t>(106+107+108+109+110)</t>
    </r>
  </si>
  <si>
    <r>
      <t xml:space="preserve">ODGOĐENO PLAĆANJE TROŠKOVA I PRIHODI BUDUĆEG PERIODA </t>
    </r>
    <r>
      <rPr>
        <i/>
        <sz val="10"/>
        <rFont val="Times New Roman"/>
        <family val="1"/>
      </rPr>
      <t>(112+113)</t>
    </r>
  </si>
  <si>
    <r>
      <t xml:space="preserve">UKUPNA PASIVA </t>
    </r>
    <r>
      <rPr>
        <i/>
        <sz val="10"/>
        <rFont val="Times New Roman"/>
        <family val="1"/>
      </rPr>
      <t>(A+B+C+D+E+F+G+H+I+J)                                                      (066+086+087+094+095+098+100+101+105+111)</t>
    </r>
  </si>
  <si>
    <r>
      <t xml:space="preserve">Zarađene premije (prihodovane) </t>
    </r>
    <r>
      <rPr>
        <i/>
        <sz val="10"/>
        <color indexed="8"/>
        <rFont val="Times New Roman"/>
        <family val="1"/>
      </rPr>
      <t>(002+003+004+005+006+007+008+009)</t>
    </r>
  </si>
  <si>
    <r>
      <t xml:space="preserve">Prihodi od ulaganja </t>
    </r>
    <r>
      <rPr>
        <i/>
        <sz val="10"/>
        <color indexed="8"/>
        <rFont val="Times New Roman"/>
        <family val="1"/>
      </rPr>
      <t>(011+012+016+017+018+022+023)</t>
    </r>
  </si>
  <si>
    <r>
      <t xml:space="preserve">Izdaci za osigurane slučajeve, neto </t>
    </r>
    <r>
      <rPr>
        <i/>
        <sz val="10"/>
        <color indexed="8"/>
        <rFont val="Times New Roman"/>
        <family val="1"/>
      </rPr>
      <t>(028+032)</t>
    </r>
  </si>
  <si>
    <r>
      <t xml:space="preserve">Promjene ostalih tehničkih rezervacija, neto od reosiguranja (+/-) </t>
    </r>
    <r>
      <rPr>
        <i/>
        <sz val="10"/>
        <color indexed="8"/>
        <rFont val="Times New Roman"/>
        <family val="1"/>
      </rPr>
      <t>(037+040)</t>
    </r>
  </si>
  <si>
    <r>
      <t>Promjene ostalih tehničkih rezer</t>
    </r>
    <r>
      <rPr>
        <i/>
        <sz val="10"/>
        <rFont val="Times New Roman"/>
        <family val="1"/>
      </rPr>
      <t>vacija, neto od reosiguranja (+/-) (041+042+043)</t>
    </r>
  </si>
  <si>
    <r>
      <t xml:space="preserve">Promjena tehničkih rezervi životnih osiguranja kada ugovaratelj snosi rizik ulaganja, neto od reosiguranja (+/-) </t>
    </r>
    <r>
      <rPr>
        <i/>
        <sz val="10"/>
        <rFont val="Times New Roman"/>
        <family val="1"/>
      </rPr>
      <t>(045+046+047)</t>
    </r>
  </si>
  <si>
    <r>
      <t xml:space="preserve">Izdaci za povrat premije (bonusi i popusti), neto od reosiguranja </t>
    </r>
    <r>
      <rPr>
        <i/>
        <sz val="10"/>
        <rFont val="Times New Roman"/>
        <family val="1"/>
      </rPr>
      <t>(049+050)</t>
    </r>
  </si>
  <si>
    <r>
      <t xml:space="preserve">Poslovni rashodi (izdaci za obavlanje djelatnosti), neto </t>
    </r>
    <r>
      <rPr>
        <i/>
        <sz val="10"/>
        <color indexed="8"/>
        <rFont val="Times New Roman"/>
        <family val="1"/>
      </rPr>
      <t>(052+056)</t>
    </r>
  </si>
  <si>
    <r>
      <t xml:space="preserve">Troškovi ulaganja </t>
    </r>
    <r>
      <rPr>
        <i/>
        <sz val="10"/>
        <color indexed="8"/>
        <rFont val="Times New Roman"/>
        <family val="1"/>
      </rPr>
      <t>(061+062+063+064+065+066)</t>
    </r>
  </si>
  <si>
    <r>
      <t>Ostali tehnički troškovi, neto od reosiguranja</t>
    </r>
    <r>
      <rPr>
        <i/>
        <sz val="10"/>
        <color indexed="8"/>
        <rFont val="Times New Roman"/>
        <family val="1"/>
      </rPr>
      <t xml:space="preserve"> (068+069)</t>
    </r>
  </si>
  <si>
    <r>
      <t>Dobit ili gubitakiz redovnog poslovanja prije poreza</t>
    </r>
    <r>
      <rPr>
        <b/>
        <i/>
        <sz val="10"/>
        <rFont val="Times New Roman"/>
        <family val="1"/>
      </rPr>
      <t xml:space="preserve"> (+/-) </t>
    </r>
    <r>
      <rPr>
        <i/>
        <sz val="10"/>
        <rFont val="Times New Roman"/>
        <family val="1"/>
      </rPr>
      <t>(001+010+024+025+026+027+036+044+048+051+060+067+070)</t>
    </r>
  </si>
  <si>
    <r>
      <t xml:space="preserve">Porez na dobit ili gubitak </t>
    </r>
    <r>
      <rPr>
        <i/>
        <sz val="10"/>
        <rFont val="Times New Roman"/>
        <family val="1"/>
      </rPr>
      <t>(073+074)</t>
    </r>
  </si>
  <si>
    <r>
      <t>Dobit ili gubitakobračunskog razdoblja poslije porez</t>
    </r>
    <r>
      <rPr>
        <b/>
        <i/>
        <sz val="10"/>
        <rFont val="Times New Roman"/>
        <family val="1"/>
      </rPr>
      <t xml:space="preserve">a (+/-) </t>
    </r>
    <r>
      <rPr>
        <i/>
        <sz val="10"/>
        <rFont val="Times New Roman"/>
        <family val="1"/>
      </rPr>
      <t>(071+072)</t>
    </r>
  </si>
  <si>
    <r>
      <t xml:space="preserve">Neto dobit tekuće godine </t>
    </r>
    <r>
      <rPr>
        <i/>
        <sz val="10"/>
        <rFont val="Times New Roman"/>
        <family val="1"/>
      </rPr>
      <t>(075+076)</t>
    </r>
  </si>
  <si>
    <r>
      <t xml:space="preserve">Ostala sveobuhvatna dobit prije poreza </t>
    </r>
    <r>
      <rPr>
        <i/>
        <sz val="10"/>
        <rFont val="Times New Roman"/>
        <family val="1"/>
      </rPr>
      <t>(079+080+081+082+083+084)</t>
    </r>
  </si>
  <si>
    <r>
      <t xml:space="preserve">Ostala sveobuhvatna dobit poslije poreza </t>
    </r>
    <r>
      <rPr>
        <i/>
        <sz val="10"/>
        <rFont val="Times New Roman"/>
        <family val="1"/>
      </rPr>
      <t>(078+085)</t>
    </r>
  </si>
  <si>
    <r>
      <t xml:space="preserve">Ukupna sveobuhvatna dobit tekuće godine </t>
    </r>
    <r>
      <rPr>
        <i/>
        <sz val="10"/>
        <rFont val="Times New Roman"/>
        <family val="1"/>
      </rPr>
      <t>(077+086)</t>
    </r>
  </si>
  <si>
    <t xml:space="preserve">Sjedište: </t>
  </si>
  <si>
    <t>Šifra djelatnosti:</t>
  </si>
  <si>
    <t xml:space="preserve">Matični broj: </t>
  </si>
  <si>
    <t>IZVJEŠTAJ O PROMJENAMA NA KAPITALU</t>
  </si>
  <si>
    <t>(u BAM)</t>
  </si>
  <si>
    <t>KAPITAL KOJI PRIPADA VLASNICIMA MATIČNOG DRUŠTVA</t>
  </si>
  <si>
    <t>KAPITAL KOJI PRIPADA VLASNICIMA MANJINSKIH INTERESA</t>
  </si>
  <si>
    <t>UKUPNI KAPITAL (10+11)</t>
  </si>
  <si>
    <t>Dionički kapital 
- 
Vlasnički udjeli 
-
Ostali vlasnički kapital</t>
  </si>
  <si>
    <t>Dionička premija</t>
  </si>
  <si>
    <t>Rezerve</t>
  </si>
  <si>
    <t>Revalorizacijske rezerve za nekretnine, postrojenja i opremu</t>
  </si>
  <si>
    <t>Revalorizacijske rezerve za finansijsku imovinu mjerenu po fer vrijednosti kroz ostali ukupni rezultat</t>
  </si>
  <si>
    <t xml:space="preserve">Akumulirana neraspoređena dobit / (nepokriveni gubitak) </t>
  </si>
  <si>
    <t>UKUPNO (3+4+5+6±7±8±9)</t>
  </si>
  <si>
    <t>2. Efekti retroaktivne primjene promjene računovodstvenih politika</t>
  </si>
  <si>
    <t>3. Efekti retroaktivnog prepravljanja iznosa priznatih u skladu sa MRS 8</t>
  </si>
  <si>
    <t>5. Dobit/(gubitak) za period</t>
  </si>
  <si>
    <t>6. Ostali ukupni rezultat za period</t>
  </si>
  <si>
    <r>
      <rPr>
        <b/>
        <i/>
        <sz val="10"/>
        <rFont val="Times New Roman"/>
        <family val="1"/>
      </rPr>
      <t>7.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905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906)</t>
    </r>
  </si>
  <si>
    <t>8. Emisija dioničkog kapitala i drugi oblici povećanja vlasničkog kapitala</t>
  </si>
  <si>
    <t>9. Sticanje vlastitih dionica i drugi oblici smanjenja vlasničkog kapitala</t>
  </si>
  <si>
    <t xml:space="preserve">10. Objavljene dividende </t>
  </si>
  <si>
    <t>11. Drugi oblici rasporeda dobiti i pokriće gubitka</t>
  </si>
  <si>
    <t xml:space="preserve">12. Ostale promjene </t>
  </si>
  <si>
    <t>14. Efekti retroaktivne primjene promjene u računovodstvenih politika</t>
  </si>
  <si>
    <t xml:space="preserve">15. Efekti retroaktivnog prepravljanja iznosa priznatih u skladu sa MRS 8 </t>
  </si>
  <si>
    <t>17. Dobit/(gubitak) za period</t>
  </si>
  <si>
    <t>18. Ostali ukupni rezultat za period</t>
  </si>
  <si>
    <r>
      <rPr>
        <b/>
        <i/>
        <sz val="10"/>
        <rFont val="Times New Roman"/>
        <family val="1"/>
      </rPr>
      <t>19. Ukupni rezultat</t>
    </r>
    <r>
      <rPr>
        <i/>
        <sz val="10"/>
        <rFont val="Times New Roman"/>
        <family val="1"/>
      </rPr>
      <t xml:space="preserve"> (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918)</t>
    </r>
  </si>
  <si>
    <t>20. Emisija dioničkog kapitala i drugi oblici povećanja vlasničkog kapitala</t>
  </si>
  <si>
    <t>21. Sticanje vlastitih dionica i drugi oblici smanjenja vlasničkog kapitala</t>
  </si>
  <si>
    <t xml:space="preserve">22. Objavljene dividende </t>
  </si>
  <si>
    <t>23. Drugi oblici rasporeda dobiti i pokriće gubitka</t>
  </si>
  <si>
    <t xml:space="preserve">24. Ostale promjene </t>
  </si>
  <si>
    <t>M.P.</t>
  </si>
  <si>
    <t>Direktor:</t>
  </si>
  <si>
    <t>IZVJEŠTAJ O FINANSIJSKOM POLOŽAJU NA KRAJU PERIODA
(BILANS STANJA)</t>
  </si>
  <si>
    <t>Iznos tekuće godine</t>
  </si>
  <si>
    <t>Iznos prethodne godine 
(početno stanje)</t>
  </si>
  <si>
    <t>IZVJEŠTAJ O UKUPNOM REZULTATU ZA PERIOD
(BILANS USPJEHA)</t>
  </si>
  <si>
    <t>IZVJEŠTAJ O TOKOVIMA GOTOVINE
(IZVJEŠTAJ O GOTOVINSKIM TOKOVIMA)</t>
  </si>
  <si>
    <t>Puna i skraćena firma emitenta</t>
  </si>
  <si>
    <t>Internetska stranica</t>
  </si>
  <si>
    <t>Naznaka da li su finansijski izvještaji za period za koji se podnose revidirani od strane vanjskog revizora</t>
  </si>
  <si>
    <t xml:space="preserve">Broj dionica emitenta koji posjeduje svaki od članova nadzornog odbora i uprave i učešće ukupnog nominalnog iznosa ovih dionica u osnovnom kapitalu emitenta na početku i na kraju perioda za koji se izvještaj podnosi </t>
  </si>
  <si>
    <t xml:space="preserve">Ime i prezime svakog fizičkog lica i firma svakog pravnog lica koje je vlasnik više od 5% dionica emitenta s pravom glasa na kraju izvještajnog perioda  </t>
  </si>
  <si>
    <t>4. PODACI O PRAVNIM LICIMA KOJI SU U VLASNIŠTVU EMITENTA</t>
  </si>
  <si>
    <t>Naziv pravnog lica u kojem emitent posjeduje više od 10% dionica ili vlasništva u kapitalu na kraju izvještajnog perioda, te naziv poslovnih jedinica/predstavništava emitenta</t>
  </si>
  <si>
    <t>Podaci o emisiji vrijednosnih papira i  načinu upotrebe kapitala pribavljenog putem emisije vrijednosnih papira emitenta u izvještajnom periodu</t>
  </si>
  <si>
    <t>Ulaganja u podružnice, pridružena društva i sudjelovanje u zajedničkim poduhvatima (012+013)</t>
  </si>
  <si>
    <t>Ostala finansijska ulaganja (015+018+023+028)</t>
  </si>
  <si>
    <t>Finansijska ulaganja koja se drže do dospjeća (016+017)</t>
  </si>
  <si>
    <t>Ulaganja po fer vrijednosti kroz račun dobiti i gubitka (024+025+026+027)</t>
  </si>
  <si>
    <t>Depoziti, zajmovi i potraživanja (029+030+031)</t>
  </si>
  <si>
    <t>Ulaganja raspoloživa za prodaju (019+020+021+022)</t>
  </si>
  <si>
    <t>Potraživanja iz neposrednih poslova osiguranja (046+047)</t>
  </si>
  <si>
    <t>Ostala potraživanja (050+051+052)</t>
  </si>
  <si>
    <t>Novac u banci i blagajni (055+056+057)</t>
  </si>
  <si>
    <t>Upisani kapital (068+069-070)</t>
  </si>
  <si>
    <t>Revalorizacione rezerve (073+074+075)</t>
  </si>
  <si>
    <t>Rezerve (077+078+079)</t>
  </si>
  <si>
    <t>Prenesena (zadržana) dobit ili gubitak (081-082)</t>
  </si>
  <si>
    <t>Dobit ili gubitak tekućeg obračunskog perioda (084-085)</t>
  </si>
  <si>
    <r>
      <t xml:space="preserve">D. UKUPNI PRILJEVI GOTOVINE </t>
    </r>
    <r>
      <rPr>
        <i/>
        <sz val="10"/>
        <rFont val="Times New Roman"/>
        <family val="1"/>
      </rPr>
      <t>(030+047+058)</t>
    </r>
  </si>
  <si>
    <r>
      <t xml:space="preserve">E. UKUPNI ODLJEVI GOTOVINE </t>
    </r>
    <r>
      <rPr>
        <i/>
        <sz val="10"/>
        <rFont val="Times New Roman"/>
        <family val="1"/>
      </rPr>
      <t>(030+048+059)</t>
    </r>
  </si>
  <si>
    <r>
      <t xml:space="preserve">F. NETO PRILJEVI GOTOVINE </t>
    </r>
    <r>
      <rPr>
        <i/>
        <sz val="10"/>
        <rFont val="Times New Roman"/>
        <family val="1"/>
      </rPr>
      <t>( 060 - 061 )</t>
    </r>
  </si>
  <si>
    <r>
      <t>G. NETO ODLJEVI GOTOVINE</t>
    </r>
    <r>
      <rPr>
        <i/>
        <sz val="10"/>
        <rFont val="Times New Roman"/>
        <family val="1"/>
      </rPr>
      <t xml:space="preserve"> (061 - 060 )</t>
    </r>
  </si>
  <si>
    <t xml:space="preserve">C. TOKOVI GOTOVINE IZ FINANSIJSKIH AKTIVNOSTI </t>
  </si>
  <si>
    <t>B. TOKOVI GOTOVINE IZ ULAGAČKIH AKTIVNOSTI</t>
  </si>
  <si>
    <r>
      <t xml:space="preserve">K. GOTOVINA NA KRAJU OBRAČUNSKOG RAZDOBLJA </t>
    </r>
    <r>
      <rPr>
        <i/>
        <sz val="10"/>
        <rFont val="Times New Roman"/>
        <family val="1"/>
      </rPr>
      <t>(064+062-063+065-066)</t>
    </r>
  </si>
  <si>
    <t>2. Smanjenje (povećanje) ulaganja koja se vrijednuju po fer vrijednosti kroz račun dobiti i gubitka</t>
  </si>
  <si>
    <r>
      <t xml:space="preserve">UKUPNO AKTIVA </t>
    </r>
    <r>
      <rPr>
        <i/>
        <sz val="10"/>
        <rFont val="Times New Roman"/>
        <family val="1"/>
      </rPr>
      <t>(A+B+C+D+E+F+G+H+I) (001+004+008+033+034+042+044+053+060)</t>
    </r>
  </si>
  <si>
    <t>431, 432, 430 
osim 4300 i 4301</t>
  </si>
  <si>
    <t xml:space="preserve">440, 441, 442, grupa 45 </t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</si>
  <si>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</si>
  <si>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</si>
  <si>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</si>
  <si>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</si>
  <si>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</si>
  <si>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</si>
  <si>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Deloitte d.o.o. Sarajevo</t>
  </si>
  <si>
    <t>Jana Polda,predsjednik                                                                                               Branko Flisar,član                                                                                                                                Zoran Nikolić,član</t>
  </si>
  <si>
    <t>Edib Galijatović,predsjednik Uprave                                                                                      Edin Muftić, član Uprave</t>
  </si>
  <si>
    <t>37405 kom po 568,00 KM od čega je 5.161 kom prioritetnih a 32.244 kom običnih</t>
  </si>
  <si>
    <t>Triglav int. Holdinška družba Ljubljana 97,78%</t>
  </si>
  <si>
    <t>Sarajevostan d.d., Autocentar BH d.o.o., Triglav savjetovanje d.o.o., Bosna reosiguranje d.d.,</t>
  </si>
  <si>
    <t xml:space="preserve">Sastavio/la:AMRA KARASALIHOVIĆ, Direktor Sektora F&amp;R </t>
  </si>
  <si>
    <t>Direktor emitenta:EDIB GALIJATOVIĆ</t>
  </si>
  <si>
    <t>Naziv društva za osiguranje : TRIGLAV OSIGURANJE D.D.</t>
  </si>
  <si>
    <r>
      <t xml:space="preserve">U </t>
    </r>
    <r>
      <rPr>
        <i/>
        <u val="single"/>
        <sz val="10"/>
        <rFont val="Times New Roman"/>
        <family val="1"/>
      </rPr>
      <t xml:space="preserve">   Sarajevu    </t>
    </r>
  </si>
  <si>
    <t>EDIB GALIJATOVIĆ</t>
  </si>
  <si>
    <r>
      <t>Sjedište :</t>
    </r>
    <r>
      <rPr>
        <b/>
        <i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</si>
  <si>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i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</si>
  <si>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i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</si>
  <si>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i/>
        <u val="single"/>
        <sz val="10"/>
        <rFont val="Arial"/>
        <family val="2"/>
      </rPr>
      <t xml:space="preserve">         4200247470003                                                            </t>
    </r>
  </si>
  <si>
    <t>SARAJEVO</t>
  </si>
  <si>
    <t>65.11.; 65.12.</t>
  </si>
  <si>
    <t>4200247470003</t>
  </si>
  <si>
    <r>
      <t xml:space="preserve">U </t>
    </r>
    <r>
      <rPr>
        <i/>
        <u val="single"/>
        <sz val="10"/>
        <rFont val="Times New Roman"/>
        <family val="1"/>
      </rPr>
      <t xml:space="preserve">  Sarajevu   </t>
    </r>
  </si>
  <si>
    <t>_01.01_ do _31.12_
prethodne godine</t>
  </si>
  <si>
    <t>U Sarajevu</t>
  </si>
  <si>
    <t>Dana 24.02.2023.</t>
  </si>
  <si>
    <t>od 01.01. do 30.06. 2023. godine</t>
  </si>
  <si>
    <t>-</t>
  </si>
  <si>
    <t>Tedo Đekanović, predsjednik                                                                                        Aleš Levstek, član                                                                                              Janko Šemrov,član                                                                                                                                                                                                                                                Ivica Vulić, član                                                                                                          Gorazd Jamnik, član</t>
  </si>
  <si>
    <t>U  Sarajevu, 28.07.2023. godine</t>
  </si>
  <si>
    <t xml:space="preserve">  na dan 30.06.2023. godine</t>
  </si>
  <si>
    <r>
      <t xml:space="preserve">Dana   28.07.2023.    </t>
    </r>
    <r>
      <rPr>
        <i/>
        <u val="single"/>
        <sz val="10"/>
        <rFont val="Times New Roman"/>
        <family val="1"/>
      </rPr>
      <t>.godine</t>
    </r>
  </si>
  <si>
    <r>
      <t xml:space="preserve">za razdoblje od </t>
    </r>
    <r>
      <rPr>
        <i/>
        <u val="single"/>
        <sz val="10"/>
        <rFont val="Times New Roman"/>
        <family val="1"/>
      </rPr>
      <t xml:space="preserve">   01.01.   </t>
    </r>
    <r>
      <rPr>
        <i/>
        <sz val="10"/>
        <rFont val="Times New Roman"/>
        <family val="1"/>
      </rPr>
      <t xml:space="preserve"> do</t>
    </r>
    <r>
      <rPr>
        <i/>
        <u val="single"/>
        <sz val="10"/>
        <rFont val="Times New Roman"/>
        <family val="1"/>
      </rPr>
      <t xml:space="preserve">     30.06.2023   </t>
    </r>
    <r>
      <rPr>
        <i/>
        <sz val="10"/>
        <rFont val="Times New Roman"/>
        <family val="1"/>
      </rPr>
      <t xml:space="preserve"> godine</t>
    </r>
  </si>
  <si>
    <t>01.01. do 30.06.
tekuće godine</t>
  </si>
  <si>
    <t>01.01. do 30.06.
prethodne godine</t>
  </si>
  <si>
    <r>
      <t>Dana 28.07.2023.</t>
    </r>
    <r>
      <rPr>
        <i/>
        <u val="single"/>
        <sz val="10"/>
        <rFont val="Times New Roman"/>
        <family val="1"/>
      </rPr>
      <t>.godine</t>
    </r>
  </si>
  <si>
    <t xml:space="preserve">  za period od __01.01.__ do__30.06.__ 2023_. Godine</t>
  </si>
  <si>
    <t>_01.01_ do _30.06_
tekuće godine</t>
  </si>
  <si>
    <t>za period koji se završava na dan 30.06.2023. godine</t>
  </si>
  <si>
    <t>1. Stanje na kraju perioda na dan 31.12.2021. godine</t>
  </si>
  <si>
    <r>
      <t>4. Ponovo iskazano stanje na početku perioda 01.01.2022. godine</t>
    </r>
    <r>
      <rPr>
        <i/>
        <sz val="10"/>
        <rFont val="Times New Roman"/>
        <family val="1"/>
      </rPr>
      <t xml:space="preserve"> (901±902±903)</t>
    </r>
  </si>
  <si>
    <r>
      <t xml:space="preserve">13. Stanje na kraju perioda na dan 31.12.2022. godine </t>
    </r>
    <r>
      <rPr>
        <i/>
        <sz val="10"/>
        <rFont val="Times New Roman"/>
        <family val="1"/>
      </rPr>
      <t>(904±907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908-909-910±911±912)</t>
    </r>
  </si>
  <si>
    <r>
      <t>16. Ponovo iskazano stanje na početku perioda 01.01.2023. godine</t>
    </r>
    <r>
      <rPr>
        <i/>
        <sz val="10"/>
        <rFont val="Times New Roman"/>
        <family val="1"/>
      </rPr>
      <t xml:space="preserve"> (913±914±915)</t>
    </r>
  </si>
  <si>
    <r>
      <t xml:space="preserve">25. Stanje na kraju perioda na dan 30.06.2023. godine </t>
    </r>
    <r>
      <rPr>
        <i/>
        <sz val="10"/>
        <rFont val="Times New Roman"/>
        <family val="1"/>
      </rPr>
      <t>(916±919</t>
    </r>
    <r>
      <rPr>
        <i/>
        <u val="single"/>
        <sz val="10"/>
        <rFont val="Times New Roman"/>
        <family val="1"/>
      </rPr>
      <t>+</t>
    </r>
    <r>
      <rPr>
        <i/>
        <sz val="10"/>
        <rFont val="Times New Roman"/>
        <family val="1"/>
      </rPr>
      <t>920-921-922±923±924)</t>
    </r>
  </si>
  <si>
    <t>06.06.2023.</t>
  </si>
  <si>
    <t xml:space="preserve">
</t>
  </si>
  <si>
    <t>Donešene Odluke o usvajanju izvještaja, godišnjeg obračuna i raspodjeli dobiti za 2022 godinu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</si>
</sst>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_-* #,##0\ _K_M_-;\-* #,##0\ _K_M_-;_-* &quot;-&quot;\ _K_M_-;_-@_-"/>
    <numFmt numFmtId="165" formatCode="_-* #,##0.00\ _K_M_-;\-* #,##0.00\ _K_M_-;_-* &quot;-&quot;??\ _K_M_-;_-@_-"/>
    <numFmt numFmtId="166" formatCode="#,##0\ &quot;kn&quot;;\-#,##0\ &quot;kn&quot;"/>
    <numFmt numFmtId="167" formatCode="#,##0\ &quot;kn&quot;;[Red]\-#,##0\ &quot;kn&quot;"/>
    <numFmt numFmtId="168" formatCode="#,##0.00\ &quot;kn&quot;;\-#,##0.00\ &quot;kn&quot;"/>
    <numFmt numFmtId="169" formatCode="#,##0.00\ &quot;kn&quot;;[Red]\-#,##0.00\ &quot;kn&quot;"/>
    <numFmt numFmtId="170" formatCode="_-* #,##0\ &quot;kn&quot;_-;\-* #,##0\ &quot;kn&quot;_-;_-* &quot;-&quot;\ &quot;kn&quot;_-;_-@_-"/>
    <numFmt numFmtId="171" formatCode="_-* #,##0\ _k_n_-;\-* #,##0\ _k_n_-;_-* &quot;-&quot;\ _k_n_-;_-@_-"/>
    <numFmt numFmtId="172" formatCode="_-* #,##0.00\ &quot;kn&quot;_-;\-* #,##0.00\ &quot;kn&quot;_-;_-* &quot;-&quot;??\ &quot;kn&quot;_-;_-@_-"/>
    <numFmt numFmtId="173" formatCode="_-* #,##0.00\ _k_n_-;\-* #,##0.00\ _k_n_-;_-* &quot;-&quot;??\ _k_n_-;_-@_-"/>
    <numFmt numFmtId="174" formatCode="m\o\n\th\ d\,\ yyyy"/>
    <numFmt numFmtId="175" formatCode="#,#00"/>
    <numFmt numFmtId="176" formatCode="#,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u val="single"/>
      <sz val="10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7"/>
      <name val="Times New Roman"/>
      <family val="1"/>
    </font>
    <font>
      <i/>
      <sz val="7"/>
      <name val="Times New Roman"/>
      <family val="1"/>
    </font>
    <font>
      <sz val="10"/>
      <name val="CRO_Dutch"/>
      <family val="0"/>
    </font>
    <font>
      <u val="single"/>
      <sz val="10"/>
      <name val="Times New Roman CE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color theme="1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4" fontId="7" fillId="0" borderId="0">
      <alignment/>
      <protection locked="0"/>
    </xf>
    <xf numFmtId="0" fontId="8" fillId="0" borderId="0" applyNumberFormat="0" applyFill="0" applyBorder="0" applyAlignment="0" applyProtection="0"/>
    <xf numFmtId="175" fontId="7" fillId="0" borderId="0">
      <alignment/>
      <protection locked="0"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176" fontId="13" fillId="0" borderId="0">
      <alignment/>
      <protection locked="0"/>
    </xf>
    <xf numFmtId="176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23" borderId="7" applyNumberFormat="0" applyFont="0" applyAlignment="0" applyProtection="0"/>
    <xf numFmtId="0" fontId="2" fillId="0" borderId="0">
      <alignment/>
      <protection/>
    </xf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>
      <alignment vertical="top"/>
      <protection/>
    </xf>
    <xf numFmtId="0" fontId="22" fillId="0" borderId="0" applyNumberFormat="0" applyFill="0" applyBorder="0" applyAlignment="0" applyProtection="0"/>
    <xf numFmtId="176" fontId="7" fillId="0" borderId="9">
      <alignment/>
      <protection locked="0"/>
    </xf>
    <xf numFmtId="0" fontId="23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24" fillId="0" borderId="0" xfId="64" applyFont="1" applyFill="1" applyAlignment="1">
      <alignment horizontal="right"/>
      <protection/>
    </xf>
    <xf numFmtId="0" fontId="24" fillId="0" borderId="0" xfId="0" applyFont="1" applyAlignment="1">
      <alignment/>
    </xf>
    <xf numFmtId="0" fontId="25" fillId="0" borderId="0" xfId="64" applyFont="1">
      <alignment/>
      <protection/>
    </xf>
    <xf numFmtId="0" fontId="24" fillId="0" borderId="0" xfId="64" applyFont="1">
      <alignment/>
      <protection/>
    </xf>
    <xf numFmtId="0" fontId="24" fillId="0" borderId="0" xfId="64" applyFont="1" applyAlignment="1">
      <alignment horizontal="center"/>
      <protection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64" applyFont="1" applyAlignment="1">
      <alignment/>
      <protection/>
    </xf>
    <xf numFmtId="0" fontId="24" fillId="22" borderId="10" xfId="64" applyFont="1" applyFill="1" applyBorder="1" applyAlignment="1">
      <alignment horizontal="center"/>
      <protection/>
    </xf>
    <xf numFmtId="0" fontId="24" fillId="0" borderId="11" xfId="0" applyFont="1" applyBorder="1" applyAlignment="1">
      <alignment horizontal="justify" vertical="top" wrapText="1"/>
    </xf>
    <xf numFmtId="0" fontId="25" fillId="0" borderId="11" xfId="64" applyFont="1" applyBorder="1">
      <alignment/>
      <protection/>
    </xf>
    <xf numFmtId="0" fontId="24" fillId="0" borderId="12" xfId="64" applyFont="1" applyBorder="1" applyAlignment="1">
      <alignment horizontal="left" vertical="center"/>
      <protection/>
    </xf>
    <xf numFmtId="0" fontId="25" fillId="0" borderId="12" xfId="64" applyFont="1" applyBorder="1">
      <alignment/>
      <protection/>
    </xf>
    <xf numFmtId="0" fontId="25" fillId="0" borderId="12" xfId="64" applyFont="1" applyBorder="1" applyAlignment="1">
      <alignment horizontal="left" vertical="center"/>
      <protection/>
    </xf>
    <xf numFmtId="0" fontId="25" fillId="0" borderId="12" xfId="0" applyFont="1" applyBorder="1" applyAlignment="1">
      <alignment/>
    </xf>
    <xf numFmtId="0" fontId="25" fillId="0" borderId="12" xfId="0" applyFont="1" applyBorder="1" applyAlignment="1">
      <alignment horizontal="justify" vertical="top" wrapText="1"/>
    </xf>
    <xf numFmtId="0" fontId="24" fillId="0" borderId="12" xfId="0" applyFont="1" applyBorder="1" applyAlignment="1">
      <alignment vertical="top" wrapText="1"/>
    </xf>
    <xf numFmtId="0" fontId="24" fillId="0" borderId="12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25" fillId="0" borderId="14" xfId="64" applyFont="1" applyBorder="1">
      <alignment/>
      <protection/>
    </xf>
    <xf numFmtId="0" fontId="24" fillId="0" borderId="15" xfId="64" applyFont="1" applyBorder="1">
      <alignment/>
      <protection/>
    </xf>
    <xf numFmtId="0" fontId="24" fillId="0" borderId="0" xfId="64" applyFont="1" applyBorder="1">
      <alignment/>
      <protection/>
    </xf>
    <xf numFmtId="0" fontId="25" fillId="0" borderId="15" xfId="64" applyFont="1" applyBorder="1">
      <alignment/>
      <protection/>
    </xf>
    <xf numFmtId="0" fontId="25" fillId="0" borderId="0" xfId="64" applyFont="1" applyBorder="1">
      <alignment/>
      <protection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49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wrapText="1"/>
    </xf>
    <xf numFmtId="3" fontId="25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wrapText="1"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right" vertical="center"/>
    </xf>
    <xf numFmtId="0" fontId="24" fillId="0" borderId="16" xfId="0" applyFont="1" applyBorder="1" applyAlignment="1">
      <alignment horizontal="left" vertical="center" wrapText="1"/>
    </xf>
    <xf numFmtId="3" fontId="24" fillId="0" borderId="16" xfId="0" applyNumberFormat="1" applyFont="1" applyBorder="1" applyAlignment="1">
      <alignment horizontal="right" vertical="center"/>
    </xf>
    <xf numFmtId="49" fontId="25" fillId="0" borderId="16" xfId="61" applyNumberFormat="1" applyFont="1" applyBorder="1" applyAlignment="1">
      <alignment horizontal="center" vertical="center"/>
      <protection/>
    </xf>
    <xf numFmtId="0" fontId="25" fillId="0" borderId="16" xfId="0" applyFont="1" applyBorder="1" applyAlignment="1">
      <alignment horizontal="left" vertical="center" wrapText="1"/>
    </xf>
    <xf numFmtId="49" fontId="25" fillId="0" borderId="16" xfId="61" applyNumberFormat="1" applyFont="1" applyBorder="1" applyAlignment="1">
      <alignment horizontal="center" vertical="center" shrinkToFit="1"/>
      <protection/>
    </xf>
    <xf numFmtId="0" fontId="25" fillId="0" borderId="16" xfId="0" applyFont="1" applyBorder="1" applyAlignment="1">
      <alignment horizontal="center" vertical="center" wrapText="1"/>
    </xf>
    <xf numFmtId="49" fontId="25" fillId="0" borderId="16" xfId="61" applyNumberFormat="1" applyFont="1" applyFill="1" applyBorder="1" applyAlignment="1">
      <alignment horizontal="center" vertical="center"/>
      <protection/>
    </xf>
    <xf numFmtId="0" fontId="24" fillId="0" borderId="16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left" vertical="center"/>
    </xf>
    <xf numFmtId="0" fontId="25" fillId="0" borderId="16" xfId="0" applyFont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6" xfId="0" applyFont="1" applyFill="1" applyBorder="1" applyAlignment="1">
      <alignment horizontal="center" vertical="center"/>
    </xf>
    <xf numFmtId="0" fontId="24" fillId="0" borderId="16" xfId="0" applyFont="1" applyBorder="1" applyAlignment="1">
      <alignment horizontal="left" wrapText="1"/>
    </xf>
    <xf numFmtId="3" fontId="25" fillId="0" borderId="16" xfId="0" applyNumberFormat="1" applyFont="1" applyBorder="1" applyAlignment="1">
      <alignment horizontal="right" vertical="center"/>
    </xf>
    <xf numFmtId="49" fontId="25" fillId="24" borderId="16" xfId="62" applyNumberFormat="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wrapText="1"/>
    </xf>
    <xf numFmtId="0" fontId="24" fillId="0" borderId="16" xfId="0" applyFont="1" applyFill="1" applyBorder="1" applyAlignment="1">
      <alignment horizontal="center"/>
    </xf>
    <xf numFmtId="49" fontId="25" fillId="0" borderId="16" xfId="62" applyNumberFormat="1" applyFont="1" applyFill="1" applyBorder="1" applyAlignment="1">
      <alignment horizontal="center" vertical="center" wrapText="1"/>
      <protection/>
    </xf>
    <xf numFmtId="0" fontId="25" fillId="0" borderId="16" xfId="0" applyFont="1" applyFill="1" applyBorder="1" applyAlignment="1">
      <alignment vertical="center" wrapText="1"/>
    </xf>
    <xf numFmtId="0" fontId="25" fillId="0" borderId="16" xfId="0" applyFont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Alignment="1">
      <alignment horizontal="right"/>
    </xf>
    <xf numFmtId="49" fontId="28" fillId="0" borderId="0" xfId="0" applyNumberFormat="1" applyFont="1" applyBorder="1" applyAlignment="1">
      <alignment horizontal="center"/>
    </xf>
    <xf numFmtId="3" fontId="25" fillId="0" borderId="0" xfId="0" applyNumberFormat="1" applyFont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3" fontId="24" fillId="0" borderId="16" xfId="0" applyNumberFormat="1" applyFont="1" applyBorder="1" applyAlignment="1">
      <alignment horizontal="right" vertical="center" wrapText="1"/>
    </xf>
    <xf numFmtId="49" fontId="25" fillId="24" borderId="16" xfId="63" applyNumberFormat="1" applyFont="1" applyFill="1" applyBorder="1" applyAlignment="1">
      <alignment horizontal="center" vertical="center" wrapText="1"/>
      <protection/>
    </xf>
    <xf numFmtId="3" fontId="25" fillId="0" borderId="16" xfId="0" applyNumberFormat="1" applyFont="1" applyBorder="1" applyAlignment="1">
      <alignment horizontal="right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wrapText="1"/>
    </xf>
    <xf numFmtId="3" fontId="25" fillId="0" borderId="16" xfId="0" applyNumberFormat="1" applyFont="1" applyFill="1" applyBorder="1" applyAlignment="1">
      <alignment horizontal="right" vertical="center" wrapText="1"/>
    </xf>
    <xf numFmtId="49" fontId="25" fillId="0" borderId="16" xfId="63" applyNumberFormat="1" applyFont="1" applyFill="1" applyBorder="1" applyAlignment="1">
      <alignment horizontal="center" vertical="center" wrapText="1"/>
      <protection/>
    </xf>
    <xf numFmtId="0" fontId="30" fillId="0" borderId="16" xfId="68" applyFont="1" applyBorder="1" applyAlignment="1">
      <alignment vertical="center" wrapText="1"/>
      <protection/>
    </xf>
    <xf numFmtId="0" fontId="31" fillId="0" borderId="16" xfId="68" applyFont="1" applyBorder="1" applyAlignment="1">
      <alignment vertical="center" wrapText="1"/>
      <protection/>
    </xf>
    <xf numFmtId="0" fontId="24" fillId="0" borderId="16" xfId="0" applyFont="1" applyFill="1" applyBorder="1" applyAlignment="1">
      <alignment horizontal="center" wrapText="1"/>
    </xf>
    <xf numFmtId="0" fontId="31" fillId="0" borderId="16" xfId="68" applyFont="1" applyBorder="1" applyAlignment="1">
      <alignment horizontal="left" vertical="center" wrapText="1"/>
      <protection/>
    </xf>
    <xf numFmtId="0" fontId="25" fillId="0" borderId="16" xfId="0" applyFont="1" applyFill="1" applyBorder="1" applyAlignment="1">
      <alignment horizontal="left" vertical="center" wrapText="1"/>
    </xf>
    <xf numFmtId="3" fontId="25" fillId="0" borderId="16" xfId="0" applyNumberFormat="1" applyFont="1" applyBorder="1" applyAlignment="1">
      <alignment horizontal="right" wrapText="1"/>
    </xf>
    <xf numFmtId="3" fontId="24" fillId="0" borderId="16" xfId="0" applyNumberFormat="1" applyFont="1" applyBorder="1" applyAlignment="1">
      <alignment horizontal="right" wrapText="1"/>
    </xf>
    <xf numFmtId="16" fontId="25" fillId="0" borderId="16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wrapText="1"/>
    </xf>
    <xf numFmtId="0" fontId="25" fillId="0" borderId="16" xfId="0" applyFont="1" applyFill="1" applyBorder="1" applyAlignment="1">
      <alignment horizontal="center" wrapText="1"/>
    </xf>
    <xf numFmtId="0" fontId="25" fillId="0" borderId="16" xfId="0" applyFont="1" applyBorder="1" applyAlignment="1">
      <alignment horizontal="left" wrapText="1"/>
    </xf>
    <xf numFmtId="49" fontId="24" fillId="0" borderId="0" xfId="0" applyNumberFormat="1" applyFont="1" applyFill="1" applyBorder="1" applyAlignment="1">
      <alignment horizontal="right" vertical="center"/>
    </xf>
    <xf numFmtId="3" fontId="28" fillId="0" borderId="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vertical="center"/>
    </xf>
    <xf numFmtId="0" fontId="32" fillId="0" borderId="16" xfId="0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0" fontId="25" fillId="0" borderId="0" xfId="66" applyFont="1">
      <alignment/>
      <protection/>
    </xf>
    <xf numFmtId="0" fontId="24" fillId="0" borderId="0" xfId="65" applyFont="1" applyAlignment="1">
      <alignment horizontal="right"/>
      <protection/>
    </xf>
    <xf numFmtId="0" fontId="25" fillId="0" borderId="16" xfId="66" applyFont="1" applyBorder="1">
      <alignment/>
      <protection/>
    </xf>
    <xf numFmtId="0" fontId="24" fillId="0" borderId="16" xfId="65" applyFont="1" applyBorder="1" applyAlignment="1">
      <alignment horizontal="right"/>
      <protection/>
    </xf>
    <xf numFmtId="0" fontId="24" fillId="25" borderId="16" xfId="66" applyFont="1" applyFill="1" applyBorder="1" applyAlignment="1">
      <alignment horizontal="center" vertical="center" wrapText="1"/>
      <protection/>
    </xf>
    <xf numFmtId="0" fontId="24" fillId="25" borderId="17" xfId="66" applyFont="1" applyFill="1" applyBorder="1" applyAlignment="1">
      <alignment horizontal="center" vertical="center" wrapText="1"/>
      <protection/>
    </xf>
    <xf numFmtId="0" fontId="25" fillId="25" borderId="16" xfId="66" applyFont="1" applyFill="1" applyBorder="1" applyAlignment="1">
      <alignment horizontal="center" vertical="top" wrapText="1"/>
      <protection/>
    </xf>
    <xf numFmtId="0" fontId="24" fillId="25" borderId="16" xfId="66" applyFont="1" applyFill="1" applyBorder="1" applyAlignment="1">
      <alignment horizontal="left" vertical="top" wrapText="1"/>
      <protection/>
    </xf>
    <xf numFmtId="0" fontId="25" fillId="25" borderId="16" xfId="66" applyFont="1" applyFill="1" applyBorder="1" applyAlignment="1">
      <alignment horizontal="center" vertical="center" wrapText="1"/>
      <protection/>
    </xf>
    <xf numFmtId="0" fontId="25" fillId="25" borderId="16" xfId="66" applyFont="1" applyFill="1" applyBorder="1" applyAlignment="1">
      <alignment horizontal="left" vertical="top" wrapText="1"/>
      <protection/>
    </xf>
    <xf numFmtId="0" fontId="25" fillId="0" borderId="0" xfId="66" applyFont="1" applyAlignment="1">
      <alignment horizontal="center"/>
      <protection/>
    </xf>
    <xf numFmtId="0" fontId="25" fillId="0" borderId="0" xfId="66" applyFont="1" applyAlignment="1">
      <alignment horizontal="center" vertical="center"/>
      <protection/>
    </xf>
    <xf numFmtId="0" fontId="24" fillId="0" borderId="0" xfId="0" applyFont="1" applyBorder="1" applyAlignment="1">
      <alignment horizontal="right"/>
    </xf>
    <xf numFmtId="0" fontId="24" fillId="0" borderId="16" xfId="0" applyFont="1" applyBorder="1" applyAlignment="1">
      <alignment horizontal="justify" vertical="top" wrapText="1"/>
    </xf>
    <xf numFmtId="0" fontId="25" fillId="0" borderId="16" xfId="64" applyFont="1" applyBorder="1">
      <alignment/>
      <protection/>
    </xf>
    <xf numFmtId="0" fontId="24" fillId="0" borderId="16" xfId="64" applyFont="1" applyBorder="1" applyAlignment="1">
      <alignment horizontal="left" vertical="center"/>
      <protection/>
    </xf>
    <xf numFmtId="0" fontId="25" fillId="0" borderId="16" xfId="64" applyFont="1" applyBorder="1" applyAlignment="1">
      <alignment horizontal="left" vertical="center"/>
      <protection/>
    </xf>
    <xf numFmtId="0" fontId="25" fillId="0" borderId="16" xfId="64" applyFont="1" applyBorder="1" applyAlignment="1">
      <alignment horizontal="right"/>
      <protection/>
    </xf>
    <xf numFmtId="0" fontId="25" fillId="0" borderId="16" xfId="0" applyFont="1" applyBorder="1" applyAlignment="1">
      <alignment horizontal="justify" vertical="top" wrapText="1"/>
    </xf>
    <xf numFmtId="0" fontId="24" fillId="0" borderId="16" xfId="0" applyFont="1" applyBorder="1" applyAlignment="1">
      <alignment vertical="top" wrapText="1"/>
    </xf>
    <xf numFmtId="0" fontId="24" fillId="22" borderId="17" xfId="64" applyFont="1" applyFill="1" applyBorder="1" applyAlignment="1">
      <alignment horizontal="center" vertical="center"/>
      <protection/>
    </xf>
    <xf numFmtId="0" fontId="39" fillId="26" borderId="18" xfId="66" applyFont="1" applyFill="1" applyBorder="1" applyAlignment="1">
      <alignment horizontal="center" vertical="center" wrapText="1"/>
      <protection/>
    </xf>
    <xf numFmtId="0" fontId="39" fillId="26" borderId="19" xfId="66" applyFont="1" applyFill="1" applyBorder="1" applyAlignment="1">
      <alignment horizontal="center" vertical="center" wrapText="1"/>
      <protection/>
    </xf>
    <xf numFmtId="0" fontId="39" fillId="0" borderId="19" xfId="66" applyFont="1" applyBorder="1" applyAlignment="1">
      <alignment horizontal="center" vertical="center" wrapText="1"/>
      <protection/>
    </xf>
    <xf numFmtId="0" fontId="24" fillId="25" borderId="16" xfId="0" applyFont="1" applyFill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vertical="center"/>
    </xf>
    <xf numFmtId="0" fontId="30" fillId="0" borderId="16" xfId="68" applyFont="1" applyBorder="1" applyAlignment="1">
      <alignment vertical="center" wrapText="1" shrinkToFit="1"/>
      <protection/>
    </xf>
    <xf numFmtId="0" fontId="30" fillId="0" borderId="16" xfId="68" applyFont="1" applyBorder="1" applyAlignment="1">
      <alignment horizontal="left" vertical="center" wrapText="1"/>
      <protection/>
    </xf>
    <xf numFmtId="0" fontId="25" fillId="0" borderId="16" xfId="0" applyFont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16" xfId="0" applyFont="1" applyFill="1" applyBorder="1" applyAlignment="1">
      <alignment vertical="center"/>
    </xf>
    <xf numFmtId="0" fontId="0" fillId="0" borderId="12" xfId="64" applyFont="1" applyBorder="1" applyAlignment="1">
      <alignment horizontal="left"/>
      <protection/>
    </xf>
    <xf numFmtId="0" fontId="35" fillId="0" borderId="13" xfId="57" applyFont="1" applyBorder="1" applyAlignment="1" applyProtection="1">
      <alignment horizontal="left"/>
      <protection/>
    </xf>
    <xf numFmtId="0" fontId="35" fillId="0" borderId="12" xfId="57" applyFont="1" applyBorder="1" applyAlignment="1" applyProtection="1">
      <alignment horizontal="left"/>
      <protection/>
    </xf>
    <xf numFmtId="0" fontId="0" fillId="0" borderId="12" xfId="64" applyFont="1" applyFill="1" applyBorder="1" applyAlignment="1">
      <alignment horizontal="left"/>
      <protection/>
    </xf>
    <xf numFmtId="0" fontId="0" fillId="0" borderId="12" xfId="64" applyFont="1" applyBorder="1" applyAlignment="1">
      <alignment horizontal="left" wrapText="1"/>
      <protection/>
    </xf>
    <xf numFmtId="0" fontId="0" fillId="0" borderId="13" xfId="64" applyFont="1" applyBorder="1" applyAlignment="1">
      <alignment horizontal="left"/>
      <protection/>
    </xf>
    <xf numFmtId="0" fontId="0" fillId="0" borderId="13" xfId="64" applyFont="1" applyBorder="1" applyAlignment="1">
      <alignment horizontal="left" wrapText="1"/>
      <protection/>
    </xf>
    <xf numFmtId="0" fontId="36" fillId="0" borderId="15" xfId="64" applyFont="1" applyBorder="1">
      <alignment/>
      <protection/>
    </xf>
    <xf numFmtId="0" fontId="36" fillId="0" borderId="0" xfId="64" applyFont="1">
      <alignment/>
      <protection/>
    </xf>
    <xf numFmtId="0" fontId="0" fillId="0" borderId="0" xfId="64" applyFont="1">
      <alignment/>
      <protection/>
    </xf>
    <xf numFmtId="0" fontId="36" fillId="0" borderId="0" xfId="64" applyFont="1" applyBorder="1">
      <alignment/>
      <protection/>
    </xf>
    <xf numFmtId="0" fontId="0" fillId="0" borderId="15" xfId="64" applyFont="1" applyBorder="1">
      <alignment/>
      <protection/>
    </xf>
    <xf numFmtId="0" fontId="0" fillId="0" borderId="0" xfId="64" applyFont="1" applyBorder="1">
      <alignment/>
      <protection/>
    </xf>
    <xf numFmtId="0" fontId="36" fillId="0" borderId="0" xfId="64" applyFont="1" applyBorder="1" applyAlignment="1">
      <alignment horizontal="center"/>
      <protection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3" fontId="25" fillId="0" borderId="16" xfId="0" applyNumberFormat="1" applyFont="1" applyFill="1" applyBorder="1" applyAlignment="1">
      <alignment horizontal="right" vertical="center"/>
    </xf>
    <xf numFmtId="0" fontId="25" fillId="0" borderId="20" xfId="0" applyFont="1" applyBorder="1" applyAlignment="1">
      <alignment horizontal="center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/>
    </xf>
    <xf numFmtId="4" fontId="25" fillId="25" borderId="16" xfId="66" applyNumberFormat="1" applyFont="1" applyFill="1" applyBorder="1" applyAlignment="1">
      <alignment vertical="top" wrapText="1"/>
      <protection/>
    </xf>
    <xf numFmtId="4" fontId="25" fillId="0" borderId="0" xfId="66" applyNumberFormat="1" applyFont="1">
      <alignment/>
      <protection/>
    </xf>
    <xf numFmtId="0" fontId="0" fillId="0" borderId="0" xfId="0" applyAlignment="1">
      <alignment wrapText="1"/>
    </xf>
    <xf numFmtId="0" fontId="0" fillId="0" borderId="12" xfId="64" applyFont="1" applyFill="1" applyBorder="1" applyAlignment="1">
      <alignment horizontal="left" wrapText="1"/>
      <protection/>
    </xf>
    <xf numFmtId="14" fontId="0" fillId="0" borderId="12" xfId="64" applyNumberFormat="1" applyFont="1" applyFill="1" applyBorder="1" applyAlignment="1">
      <alignment horizontal="left" wrapText="1"/>
      <protection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4" fillId="0" borderId="16" xfId="0" applyFont="1" applyBorder="1" applyAlignment="1">
      <alignment horizontal="center" vertical="center"/>
    </xf>
    <xf numFmtId="0" fontId="25" fillId="0" borderId="16" xfId="0" applyFont="1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22" borderId="21" xfId="0" applyFont="1" applyFill="1" applyBorder="1" applyAlignment="1">
      <alignment horizontal="center" vertical="center" wrapText="1"/>
    </xf>
    <xf numFmtId="0" fontId="25" fillId="22" borderId="22" xfId="0" applyFont="1" applyFill="1" applyBorder="1" applyAlignment="1">
      <alignment/>
    </xf>
    <xf numFmtId="0" fontId="25" fillId="22" borderId="23" xfId="0" applyFont="1" applyFill="1" applyBorder="1" applyAlignment="1">
      <alignment/>
    </xf>
    <xf numFmtId="0" fontId="24" fillId="0" borderId="16" xfId="0" applyFont="1" applyBorder="1" applyAlignment="1">
      <alignment/>
    </xf>
    <xf numFmtId="0" fontId="24" fillId="0" borderId="0" xfId="0" applyFont="1" applyAlignment="1">
      <alignment horizontal="center"/>
    </xf>
    <xf numFmtId="0" fontId="25" fillId="0" borderId="16" xfId="0" applyFont="1" applyBorder="1" applyAlignment="1">
      <alignment wrapText="1"/>
    </xf>
    <xf numFmtId="0" fontId="24" fillId="0" borderId="0" xfId="0" applyFont="1" applyAlignment="1">
      <alignment horizontal="center" vertical="center" wrapText="1"/>
    </xf>
    <xf numFmtId="0" fontId="24" fillId="22" borderId="21" xfId="66" applyFont="1" applyFill="1" applyBorder="1" applyAlignment="1">
      <alignment horizontal="center" wrapText="1"/>
      <protection/>
    </xf>
    <xf numFmtId="0" fontId="24" fillId="22" borderId="22" xfId="66" applyFont="1" applyFill="1" applyBorder="1" applyAlignment="1">
      <alignment horizontal="center" wrapText="1"/>
      <protection/>
    </xf>
    <xf numFmtId="0" fontId="24" fillId="22" borderId="23" xfId="66" applyFont="1" applyFill="1" applyBorder="1" applyAlignment="1">
      <alignment horizontal="center" wrapText="1"/>
      <protection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5" fillId="0" borderId="16" xfId="0" applyFont="1" applyBorder="1" applyAlignment="1">
      <alignment vertical="center" wrapText="1"/>
    </xf>
    <xf numFmtId="0" fontId="25" fillId="0" borderId="16" xfId="0" applyFont="1" applyBorder="1" applyAlignment="1">
      <alignment horizontal="left" vertical="center" wrapText="1"/>
    </xf>
    <xf numFmtId="0" fontId="32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wrapText="1"/>
    </xf>
    <xf numFmtId="0" fontId="24" fillId="22" borderId="21" xfId="0" applyFont="1" applyFill="1" applyBorder="1" applyAlignment="1">
      <alignment horizontal="center" wrapText="1"/>
    </xf>
    <xf numFmtId="0" fontId="24" fillId="22" borderId="22" xfId="0" applyFont="1" applyFill="1" applyBorder="1" applyAlignment="1">
      <alignment horizontal="center"/>
    </xf>
    <xf numFmtId="0" fontId="24" fillId="22" borderId="23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25" fillId="0" borderId="0" xfId="66" applyFont="1" applyAlignment="1">
      <alignment horizontal="center"/>
      <protection/>
    </xf>
    <xf numFmtId="0" fontId="25" fillId="25" borderId="21" xfId="66" applyFont="1" applyFill="1" applyBorder="1" applyAlignment="1">
      <alignment horizontal="center" vertical="center" wrapText="1"/>
      <protection/>
    </xf>
    <xf numFmtId="0" fontId="25" fillId="25" borderId="22" xfId="66" applyFont="1" applyFill="1" applyBorder="1" applyAlignment="1">
      <alignment horizontal="center" vertical="center" wrapText="1"/>
      <protection/>
    </xf>
    <xf numFmtId="0" fontId="25" fillId="25" borderId="23" xfId="66" applyFont="1" applyFill="1" applyBorder="1" applyAlignment="1">
      <alignment horizontal="center" vertical="center" wrapText="1"/>
      <protection/>
    </xf>
    <xf numFmtId="0" fontId="24" fillId="25" borderId="17" xfId="66" applyFont="1" applyFill="1" applyBorder="1" applyAlignment="1">
      <alignment horizontal="center" vertical="center" wrapText="1"/>
      <protection/>
    </xf>
    <xf numFmtId="0" fontId="24" fillId="25" borderId="14" xfId="66" applyFont="1" applyFill="1" applyBorder="1" applyAlignment="1">
      <alignment horizontal="center" vertical="center" wrapText="1"/>
      <protection/>
    </xf>
    <xf numFmtId="0" fontId="25" fillId="25" borderId="21" xfId="66" applyFont="1" applyFill="1" applyBorder="1" applyAlignment="1">
      <alignment horizontal="center" vertical="top" wrapText="1"/>
      <protection/>
    </xf>
    <xf numFmtId="0" fontId="25" fillId="25" borderId="22" xfId="66" applyFont="1" applyFill="1" applyBorder="1" applyAlignment="1">
      <alignment horizontal="center" vertical="top" wrapText="1"/>
      <protection/>
    </xf>
    <xf numFmtId="0" fontId="25" fillId="25" borderId="23" xfId="66" applyFont="1" applyFill="1" applyBorder="1" applyAlignment="1">
      <alignment horizontal="center" vertical="top" wrapText="1"/>
      <protection/>
    </xf>
    <xf numFmtId="0" fontId="24" fillId="25" borderId="24" xfId="66" applyFont="1" applyFill="1" applyBorder="1" applyAlignment="1">
      <alignment horizontal="center" vertical="center" wrapText="1"/>
      <protection/>
    </xf>
    <xf numFmtId="0" fontId="24" fillId="25" borderId="25" xfId="66" applyFont="1" applyFill="1" applyBorder="1" applyAlignment="1">
      <alignment horizontal="center" vertical="center" wrapText="1"/>
      <protection/>
    </xf>
    <xf numFmtId="0" fontId="24" fillId="25" borderId="26" xfId="66" applyFont="1" applyFill="1" applyBorder="1" applyAlignment="1">
      <alignment horizontal="center" vertical="center" wrapText="1"/>
      <protection/>
    </xf>
    <xf numFmtId="0" fontId="24" fillId="25" borderId="21" xfId="66" applyFont="1" applyFill="1" applyBorder="1" applyAlignment="1">
      <alignment horizontal="center" vertical="center" wrapText="1"/>
      <protection/>
    </xf>
    <xf numFmtId="0" fontId="24" fillId="25" borderId="22" xfId="66" applyFont="1" applyFill="1" applyBorder="1" applyAlignment="1">
      <alignment horizontal="center" vertical="center" wrapText="1"/>
      <protection/>
    </xf>
    <xf numFmtId="0" fontId="24" fillId="25" borderId="23" xfId="66" applyFont="1" applyFill="1" applyBorder="1" applyAlignment="1">
      <alignment horizontal="center" vertical="center" wrapText="1"/>
      <protection/>
    </xf>
    <xf numFmtId="0" fontId="24" fillId="25" borderId="27" xfId="66" applyFont="1" applyFill="1" applyBorder="1" applyAlignment="1">
      <alignment horizontal="center" vertical="center" wrapText="1"/>
      <protection/>
    </xf>
    <xf numFmtId="0" fontId="24" fillId="25" borderId="20" xfId="66" applyFont="1" applyFill="1" applyBorder="1" applyAlignment="1">
      <alignment horizontal="center" vertical="center" wrapText="1"/>
      <protection/>
    </xf>
    <xf numFmtId="0" fontId="24" fillId="25" borderId="28" xfId="66" applyFont="1" applyFill="1" applyBorder="1" applyAlignment="1">
      <alignment horizontal="center" vertical="center" wrapText="1"/>
      <protection/>
    </xf>
    <xf numFmtId="0" fontId="25" fillId="22" borderId="14" xfId="66" applyFont="1" applyFill="1" applyBorder="1" applyAlignment="1">
      <alignment horizontal="center"/>
      <protection/>
    </xf>
    <xf numFmtId="0" fontId="24" fillId="0" borderId="24" xfId="65" applyFont="1" applyBorder="1" applyAlignment="1">
      <alignment horizontal="right" wrapText="1"/>
      <protection/>
    </xf>
    <xf numFmtId="0" fontId="25" fillId="0" borderId="26" xfId="66" applyFont="1" applyBorder="1" applyAlignment="1">
      <alignment wrapText="1"/>
      <protection/>
    </xf>
    <xf numFmtId="0" fontId="25" fillId="0" borderId="16" xfId="66" applyFont="1" applyBorder="1" applyAlignment="1">
      <alignment wrapText="1"/>
      <protection/>
    </xf>
    <xf numFmtId="0" fontId="25" fillId="0" borderId="16" xfId="66" applyFont="1" applyBorder="1" applyAlignment="1" quotePrefix="1">
      <alignment wrapText="1"/>
      <protection/>
    </xf>
    <xf numFmtId="0" fontId="26" fillId="22" borderId="10" xfId="66" applyFont="1" applyFill="1" applyBorder="1" applyAlignment="1">
      <alignment horizontal="center" vertical="center"/>
      <protection/>
    </xf>
    <xf numFmtId="0" fontId="24" fillId="0" borderId="0" xfId="64" applyFont="1" applyBorder="1" applyAlignment="1">
      <alignment horizontal="center" vertical="center" wrapText="1"/>
      <protection/>
    </xf>
    <xf numFmtId="0" fontId="25" fillId="0" borderId="20" xfId="0" applyFont="1" applyBorder="1" applyAlignment="1">
      <alignment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rmal_TFI-FIN 2" xfId="65"/>
    <cellStyle name="Normalno 2" xfId="66"/>
    <cellStyle name="Note" xfId="67"/>
    <cellStyle name="Obično_Finansijski izvještaji za 2008.g." xfId="68"/>
    <cellStyle name="Output" xfId="69"/>
    <cellStyle name="Percent" xfId="70"/>
    <cellStyle name="Style 1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</xdr:row>
      <xdr:rowOff>0</xdr:rowOff>
    </xdr:from>
    <xdr:to>
      <xdr:col>5</xdr:col>
      <xdr:colOff>142875</xdr:colOff>
      <xdr:row>29</xdr:row>
      <xdr:rowOff>2790825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38600" y="7734300"/>
          <a:ext cx="5514975" cy="2790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25">
      <selection activeCell="B14" sqref="B14"/>
    </sheetView>
  </sheetViews>
  <sheetFormatPr defaultColWidth="9.140625" defaultRowHeight="12.75"/>
  <cols>
    <col min="1" max="1" width="60.57421875" style="25" customWidth="1"/>
    <col min="2" max="2" width="53.140625" style="3" customWidth="1"/>
    <col min="3" max="16384" width="9.140625" style="3" customWidth="1"/>
  </cols>
  <sheetData>
    <row r="1" spans="1:11" ht="13.5">
      <c r="A1" s="156" t="s">
        <v>503</v>
      </c>
      <c r="B1" s="1" t="s">
        <v>533</v>
      </c>
      <c r="C1" s="2"/>
      <c r="E1" s="2"/>
      <c r="F1" s="2"/>
      <c r="G1" s="4"/>
      <c r="I1" s="5"/>
      <c r="J1" s="5"/>
      <c r="K1" s="5"/>
    </row>
    <row r="2" spans="1:11" ht="13.5">
      <c r="A2" s="157" t="s">
        <v>676</v>
      </c>
      <c r="B2" s="7" t="s">
        <v>504</v>
      </c>
      <c r="C2" s="6"/>
      <c r="D2" s="6"/>
      <c r="E2" s="6"/>
      <c r="F2" s="8"/>
      <c r="G2" s="8"/>
      <c r="H2" s="8"/>
      <c r="I2" s="8"/>
      <c r="J2" s="8"/>
      <c r="K2" s="8"/>
    </row>
    <row r="3" spans="1:11" ht="13.5">
      <c r="A3" s="6"/>
      <c r="B3" s="7"/>
      <c r="C3" s="6"/>
      <c r="D3" s="6"/>
      <c r="E3" s="6"/>
      <c r="F3" s="8"/>
      <c r="G3" s="8"/>
      <c r="H3" s="8"/>
      <c r="I3" s="8"/>
      <c r="J3" s="8"/>
      <c r="K3" s="8"/>
    </row>
    <row r="4" spans="1:11" ht="14.25" thickBot="1">
      <c r="A4" s="9" t="s">
        <v>505</v>
      </c>
      <c r="B4" s="9" t="s">
        <v>506</v>
      </c>
      <c r="C4" s="8"/>
      <c r="D4" s="8"/>
      <c r="E4" s="8"/>
      <c r="F4" s="8"/>
      <c r="G4" s="8"/>
      <c r="H4" s="8"/>
      <c r="I4" s="8"/>
      <c r="J4" s="8"/>
      <c r="K4" s="8"/>
    </row>
    <row r="5" spans="1:2" ht="14.25" thickTop="1">
      <c r="A5" s="10" t="s">
        <v>507</v>
      </c>
      <c r="B5" s="11"/>
    </row>
    <row r="6" spans="1:2" ht="13.5">
      <c r="A6" s="12" t="s">
        <v>508</v>
      </c>
      <c r="B6" s="13"/>
    </row>
    <row r="7" spans="1:2" ht="12.75">
      <c r="A7" s="14" t="s">
        <v>615</v>
      </c>
      <c r="B7" s="143" t="s">
        <v>648</v>
      </c>
    </row>
    <row r="8" spans="1:2" ht="12.75">
      <c r="A8" s="13" t="s">
        <v>509</v>
      </c>
      <c r="B8" s="143" t="s">
        <v>649</v>
      </c>
    </row>
    <row r="9" spans="1:2" ht="12.75">
      <c r="A9" s="15" t="s">
        <v>510</v>
      </c>
      <c r="B9" s="143" t="s">
        <v>650</v>
      </c>
    </row>
    <row r="10" spans="1:2" ht="12.75">
      <c r="A10" s="13" t="s">
        <v>511</v>
      </c>
      <c r="B10" s="144" t="s">
        <v>651</v>
      </c>
    </row>
    <row r="11" spans="1:2" ht="12.75">
      <c r="A11" s="13" t="s">
        <v>616</v>
      </c>
      <c r="B11" s="145" t="s">
        <v>652</v>
      </c>
    </row>
    <row r="12" spans="1:2" ht="12.75">
      <c r="A12" s="16" t="s">
        <v>512</v>
      </c>
      <c r="B12" s="143" t="s">
        <v>653</v>
      </c>
    </row>
    <row r="13" spans="1:2" ht="15" customHeight="1">
      <c r="A13" s="16" t="s">
        <v>513</v>
      </c>
      <c r="B13" s="143">
        <v>275</v>
      </c>
    </row>
    <row r="14" spans="1:2" ht="17.25" customHeight="1">
      <c r="A14" s="16" t="s">
        <v>514</v>
      </c>
      <c r="B14" s="146">
        <v>27</v>
      </c>
    </row>
    <row r="15" spans="1:2" ht="12.75">
      <c r="A15" s="16" t="s">
        <v>515</v>
      </c>
      <c r="B15" s="143" t="s">
        <v>654</v>
      </c>
    </row>
    <row r="16" spans="1:2" ht="25.5">
      <c r="A16" s="16" t="s">
        <v>617</v>
      </c>
      <c r="B16" s="143" t="s">
        <v>677</v>
      </c>
    </row>
    <row r="17" spans="1:2" ht="38.25">
      <c r="A17" s="16" t="s">
        <v>516</v>
      </c>
      <c r="B17" s="147" t="s">
        <v>655</v>
      </c>
    </row>
    <row r="18" spans="1:2" ht="13.5">
      <c r="A18" s="17" t="s">
        <v>517</v>
      </c>
      <c r="B18" s="143"/>
    </row>
    <row r="19" spans="1:2" ht="63.75">
      <c r="A19" s="16" t="s">
        <v>518</v>
      </c>
      <c r="B19" s="147" t="s">
        <v>678</v>
      </c>
    </row>
    <row r="20" spans="1:2" ht="25.5">
      <c r="A20" s="16" t="s">
        <v>519</v>
      </c>
      <c r="B20" s="147" t="s">
        <v>656</v>
      </c>
    </row>
    <row r="21" spans="1:2" ht="51">
      <c r="A21" s="16" t="s">
        <v>618</v>
      </c>
      <c r="B21" s="143"/>
    </row>
    <row r="22" spans="1:2" ht="17.25" customHeight="1">
      <c r="A22" s="18" t="s">
        <v>520</v>
      </c>
      <c r="B22" s="143"/>
    </row>
    <row r="23" spans="1:2" ht="12.75">
      <c r="A23" s="19" t="s">
        <v>521</v>
      </c>
      <c r="B23" s="148">
        <v>5</v>
      </c>
    </row>
    <row r="24" spans="1:2" ht="25.5">
      <c r="A24" s="16" t="s">
        <v>522</v>
      </c>
      <c r="B24" s="147" t="s">
        <v>657</v>
      </c>
    </row>
    <row r="25" spans="1:2" ht="27" customHeight="1">
      <c r="A25" s="16" t="s">
        <v>619</v>
      </c>
      <c r="B25" s="147" t="s">
        <v>658</v>
      </c>
    </row>
    <row r="26" spans="1:2" ht="27">
      <c r="A26" s="17" t="s">
        <v>620</v>
      </c>
      <c r="B26" s="148"/>
    </row>
    <row r="27" spans="1:2" ht="38.25">
      <c r="A27" s="19" t="s">
        <v>621</v>
      </c>
      <c r="B27" s="149" t="s">
        <v>659</v>
      </c>
    </row>
    <row r="28" spans="1:2" ht="27">
      <c r="A28" s="17" t="s">
        <v>523</v>
      </c>
      <c r="B28" s="13"/>
    </row>
    <row r="29" spans="1:2" ht="12.75">
      <c r="A29" s="19" t="s">
        <v>524</v>
      </c>
      <c r="B29" s="167" t="s">
        <v>694</v>
      </c>
    </row>
    <row r="30" spans="1:2" ht="221.25" customHeight="1">
      <c r="A30" s="16" t="s">
        <v>525</v>
      </c>
      <c r="B30" s="165" t="s">
        <v>695</v>
      </c>
    </row>
    <row r="31" spans="1:2" ht="39" customHeight="1">
      <c r="A31" s="16" t="s">
        <v>526</v>
      </c>
      <c r="B31" s="166" t="s">
        <v>696</v>
      </c>
    </row>
    <row r="32" spans="1:2" ht="13.5">
      <c r="A32" s="18" t="s">
        <v>527</v>
      </c>
      <c r="B32" s="13"/>
    </row>
    <row r="33" spans="1:2" ht="12.75">
      <c r="A33" s="16" t="s">
        <v>528</v>
      </c>
      <c r="B33" s="13"/>
    </row>
    <row r="34" spans="1:2" ht="38.25">
      <c r="A34" s="16" t="s">
        <v>622</v>
      </c>
      <c r="B34" s="13"/>
    </row>
    <row r="35" spans="1:2" ht="38.25">
      <c r="A35" s="16" t="s">
        <v>529</v>
      </c>
      <c r="B35" s="13"/>
    </row>
    <row r="36" spans="1:2" ht="26.25" customHeight="1">
      <c r="A36" s="16" t="s">
        <v>530</v>
      </c>
      <c r="B36" s="13"/>
    </row>
    <row r="37" spans="1:2" ht="38.25">
      <c r="A37" s="20" t="s">
        <v>531</v>
      </c>
      <c r="B37" s="21"/>
    </row>
    <row r="39" spans="1:2" s="152" customFormat="1" ht="12.75">
      <c r="A39" s="150" t="s">
        <v>679</v>
      </c>
      <c r="B39" s="151" t="s">
        <v>660</v>
      </c>
    </row>
    <row r="40" spans="1:2" s="152" customFormat="1" ht="12.75">
      <c r="A40" s="153"/>
      <c r="B40" s="154"/>
    </row>
    <row r="41" spans="1:2" s="152" customFormat="1" ht="12.75">
      <c r="A41" s="155"/>
      <c r="B41" s="151" t="s">
        <v>661</v>
      </c>
    </row>
    <row r="42" spans="1:2" s="152" customFormat="1" ht="12.75">
      <c r="A42" s="155"/>
      <c r="B42" s="154"/>
    </row>
    <row r="43" s="152" customFormat="1" ht="12.75">
      <c r="A43" s="155"/>
    </row>
    <row r="44" s="152" customFormat="1" ht="12.75">
      <c r="A44" s="155"/>
    </row>
  </sheetData>
  <sheetProtection/>
  <hyperlinks>
    <hyperlink ref="B10" r:id="rId1" display="info@triglav.ba"/>
    <hyperlink ref="B11" r:id="rId2" display="www.triglav.b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scale="90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93"/>
  <sheetViews>
    <sheetView zoomScalePageLayoutView="0" workbookViewId="0" topLeftCell="A62">
      <selection activeCell="H85" sqref="H85"/>
    </sheetView>
  </sheetViews>
  <sheetFormatPr defaultColWidth="9.140625" defaultRowHeight="12.75"/>
  <cols>
    <col min="1" max="1" width="3.28125" style="27" customWidth="1"/>
    <col min="2" max="2" width="29.7109375" style="27" customWidth="1"/>
    <col min="3" max="3" width="5.421875" style="27" customWidth="1"/>
    <col min="4" max="4" width="71.57421875" style="27" customWidth="1"/>
    <col min="5" max="7" width="2.7109375" style="27" customWidth="1"/>
    <col min="8" max="8" width="26.421875" style="27" customWidth="1"/>
    <col min="9" max="9" width="26.00390625" style="27" customWidth="1"/>
    <col min="10" max="10" width="3.28125" style="27" customWidth="1"/>
    <col min="11" max="16384" width="9.140625" style="27" customWidth="1"/>
  </cols>
  <sheetData>
    <row r="1" spans="2:9" ht="13.5">
      <c r="B1" s="161" t="s">
        <v>662</v>
      </c>
      <c r="C1" s="158"/>
      <c r="D1" s="158"/>
      <c r="E1" s="26"/>
      <c r="G1" s="26"/>
      <c r="H1" s="26"/>
      <c r="I1" s="7" t="s">
        <v>533</v>
      </c>
    </row>
    <row r="2" spans="2:9" ht="13.5">
      <c r="B2" s="161" t="s">
        <v>665</v>
      </c>
      <c r="C2" s="158"/>
      <c r="D2" s="158"/>
      <c r="E2" s="26"/>
      <c r="G2" s="26"/>
      <c r="H2" s="26"/>
      <c r="I2" s="122" t="s">
        <v>538</v>
      </c>
    </row>
    <row r="3" spans="2:9" ht="13.5">
      <c r="B3" s="161" t="s">
        <v>666</v>
      </c>
      <c r="C3" s="158"/>
      <c r="D3" s="158"/>
      <c r="E3" s="26"/>
      <c r="G3" s="26"/>
      <c r="H3" s="26"/>
      <c r="I3" s="29"/>
    </row>
    <row r="4" spans="2:9" ht="13.5">
      <c r="B4" s="162" t="s">
        <v>667</v>
      </c>
      <c r="C4" s="158"/>
      <c r="D4" s="158"/>
      <c r="E4" s="26"/>
      <c r="F4" s="26"/>
      <c r="G4" s="26"/>
      <c r="H4" s="26"/>
      <c r="I4" s="30"/>
    </row>
    <row r="5" spans="2:9" ht="13.5">
      <c r="B5" s="162" t="s">
        <v>668</v>
      </c>
      <c r="C5" s="158"/>
      <c r="D5" s="158"/>
      <c r="E5" s="26"/>
      <c r="F5" s="26"/>
      <c r="G5" s="26"/>
      <c r="H5" s="26"/>
      <c r="I5" s="29"/>
    </row>
    <row r="6" spans="2:9" ht="13.5">
      <c r="B6" s="31"/>
      <c r="C6" s="26"/>
      <c r="D6" s="26"/>
      <c r="E6" s="26"/>
      <c r="F6" s="26"/>
      <c r="G6" s="26"/>
      <c r="H6" s="26"/>
      <c r="I6" s="30"/>
    </row>
    <row r="7" spans="2:9" ht="13.5">
      <c r="B7" s="31"/>
      <c r="C7" s="26"/>
      <c r="D7" s="26"/>
      <c r="E7" s="26"/>
      <c r="F7" s="26"/>
      <c r="G7" s="26"/>
      <c r="H7" s="26"/>
      <c r="I7" s="29"/>
    </row>
    <row r="8" spans="3:9" ht="12" customHeight="1">
      <c r="C8" s="26"/>
      <c r="D8" s="26"/>
      <c r="F8" s="26"/>
      <c r="G8" s="26"/>
      <c r="I8" s="32"/>
    </row>
    <row r="9" spans="2:9" ht="28.5" customHeight="1">
      <c r="B9" s="177" t="s">
        <v>610</v>
      </c>
      <c r="C9" s="178"/>
      <c r="D9" s="178"/>
      <c r="E9" s="178"/>
      <c r="F9" s="178"/>
      <c r="G9" s="178"/>
      <c r="H9" s="178"/>
      <c r="I9" s="179"/>
    </row>
    <row r="10" spans="2:9" ht="13.5">
      <c r="B10" s="181" t="s">
        <v>680</v>
      </c>
      <c r="C10" s="181"/>
      <c r="D10" s="181"/>
      <c r="E10" s="181"/>
      <c r="F10" s="181"/>
      <c r="G10" s="181"/>
      <c r="H10" s="181"/>
      <c r="I10" s="181"/>
    </row>
    <row r="11" ht="9.75" customHeight="1"/>
    <row r="12" spans="2:9" ht="27">
      <c r="B12" s="45" t="s">
        <v>193</v>
      </c>
      <c r="C12" s="176" t="s">
        <v>1</v>
      </c>
      <c r="D12" s="175"/>
      <c r="E12" s="174" t="s">
        <v>0</v>
      </c>
      <c r="F12" s="175"/>
      <c r="G12" s="175"/>
      <c r="H12" s="131" t="s">
        <v>611</v>
      </c>
      <c r="I12" s="132" t="s">
        <v>612</v>
      </c>
    </row>
    <row r="13" spans="2:9" ht="13.5">
      <c r="B13" s="45">
        <v>1</v>
      </c>
      <c r="C13" s="174">
        <v>2</v>
      </c>
      <c r="D13" s="175"/>
      <c r="E13" s="168">
        <v>3</v>
      </c>
      <c r="F13" s="169"/>
      <c r="G13" s="170"/>
      <c r="H13" s="45">
        <v>4</v>
      </c>
      <c r="I13" s="45">
        <v>5</v>
      </c>
    </row>
    <row r="14" spans="2:9" ht="13.5">
      <c r="B14" s="48"/>
      <c r="C14" s="49"/>
      <c r="D14" s="45" t="s">
        <v>2</v>
      </c>
      <c r="E14" s="171"/>
      <c r="F14" s="172"/>
      <c r="G14" s="173"/>
      <c r="H14" s="50"/>
      <c r="I14" s="50"/>
    </row>
    <row r="15" spans="2:9" ht="13.5">
      <c r="B15" s="46"/>
      <c r="C15" s="45" t="s">
        <v>185</v>
      </c>
      <c r="D15" s="51" t="s">
        <v>542</v>
      </c>
      <c r="E15" s="48">
        <v>0</v>
      </c>
      <c r="F15" s="48">
        <v>0</v>
      </c>
      <c r="G15" s="48">
        <v>1</v>
      </c>
      <c r="H15" s="52">
        <f>H16+H17</f>
        <v>275172</v>
      </c>
      <c r="I15" s="52">
        <f>I16+I17</f>
        <v>324957</v>
      </c>
    </row>
    <row r="16" spans="2:9" ht="13.5">
      <c r="B16" s="53" t="s">
        <v>114</v>
      </c>
      <c r="C16" s="48" t="s">
        <v>5</v>
      </c>
      <c r="D16" s="54" t="s">
        <v>7</v>
      </c>
      <c r="E16" s="48">
        <v>0</v>
      </c>
      <c r="F16" s="48">
        <v>0</v>
      </c>
      <c r="G16" s="48">
        <v>2</v>
      </c>
      <c r="H16" s="52"/>
      <c r="I16" s="52"/>
    </row>
    <row r="17" spans="2:9" ht="12.75">
      <c r="B17" s="55" t="s">
        <v>140</v>
      </c>
      <c r="C17" s="48" t="s">
        <v>6</v>
      </c>
      <c r="D17" s="54" t="s">
        <v>8</v>
      </c>
      <c r="E17" s="48">
        <v>0</v>
      </c>
      <c r="F17" s="48">
        <v>0</v>
      </c>
      <c r="G17" s="48">
        <v>3</v>
      </c>
      <c r="H17" s="69">
        <v>275172</v>
      </c>
      <c r="I17" s="69">
        <v>324957</v>
      </c>
    </row>
    <row r="18" spans="2:9" ht="13.5">
      <c r="B18" s="56"/>
      <c r="C18" s="45" t="s">
        <v>4</v>
      </c>
      <c r="D18" s="51" t="s">
        <v>543</v>
      </c>
      <c r="E18" s="48">
        <v>0</v>
      </c>
      <c r="F18" s="48">
        <v>0</v>
      </c>
      <c r="G18" s="48">
        <v>4</v>
      </c>
      <c r="H18" s="52">
        <f>H19+H20+H21</f>
        <v>10007445</v>
      </c>
      <c r="I18" s="52">
        <f>I19+I20+I21</f>
        <v>10369982</v>
      </c>
    </row>
    <row r="19" spans="2:9" ht="12.75">
      <c r="B19" s="57" t="s">
        <v>141</v>
      </c>
      <c r="C19" s="48" t="s">
        <v>5</v>
      </c>
      <c r="D19" s="54" t="s">
        <v>12</v>
      </c>
      <c r="E19" s="48">
        <v>0</v>
      </c>
      <c r="F19" s="48">
        <v>0</v>
      </c>
      <c r="G19" s="48">
        <v>5</v>
      </c>
      <c r="H19" s="69">
        <v>8985057</v>
      </c>
      <c r="I19" s="69">
        <v>9287452</v>
      </c>
    </row>
    <row r="20" spans="2:9" ht="12.75">
      <c r="B20" s="57" t="s">
        <v>115</v>
      </c>
      <c r="C20" s="48" t="s">
        <v>6</v>
      </c>
      <c r="D20" s="54" t="s">
        <v>11</v>
      </c>
      <c r="E20" s="48">
        <v>0</v>
      </c>
      <c r="F20" s="48">
        <v>0</v>
      </c>
      <c r="G20" s="48">
        <v>6</v>
      </c>
      <c r="H20" s="69">
        <v>1022388</v>
      </c>
      <c r="I20" s="69">
        <v>934232</v>
      </c>
    </row>
    <row r="21" spans="2:9" ht="12.75">
      <c r="B21" s="55" t="s">
        <v>194</v>
      </c>
      <c r="C21" s="48" t="s">
        <v>10</v>
      </c>
      <c r="D21" s="54" t="s">
        <v>197</v>
      </c>
      <c r="E21" s="48">
        <v>0</v>
      </c>
      <c r="F21" s="48">
        <v>0</v>
      </c>
      <c r="G21" s="48">
        <v>7</v>
      </c>
      <c r="H21" s="69">
        <v>0</v>
      </c>
      <c r="I21" s="69">
        <v>148298</v>
      </c>
    </row>
    <row r="22" spans="2:9" ht="13.5">
      <c r="B22" s="56"/>
      <c r="C22" s="45" t="s">
        <v>9</v>
      </c>
      <c r="D22" s="51" t="s">
        <v>544</v>
      </c>
      <c r="E22" s="48">
        <v>0</v>
      </c>
      <c r="F22" s="48">
        <v>0</v>
      </c>
      <c r="G22" s="48">
        <v>8</v>
      </c>
      <c r="H22" s="52">
        <f>H23+H24+H25+H28+H46</f>
        <v>91243812</v>
      </c>
      <c r="I22" s="52">
        <f>I23+I24+I25+I28+I46</f>
        <v>76821712</v>
      </c>
    </row>
    <row r="23" spans="2:9" ht="12.75">
      <c r="B23" s="53" t="s">
        <v>142</v>
      </c>
      <c r="C23" s="48" t="s">
        <v>14</v>
      </c>
      <c r="D23" s="54" t="s">
        <v>13</v>
      </c>
      <c r="E23" s="48">
        <v>0</v>
      </c>
      <c r="F23" s="48">
        <v>0</v>
      </c>
      <c r="G23" s="48">
        <v>9</v>
      </c>
      <c r="H23" s="69">
        <v>103439</v>
      </c>
      <c r="I23" s="69">
        <v>105389</v>
      </c>
    </row>
    <row r="24" spans="2:9" ht="12.75">
      <c r="B24" s="53" t="s">
        <v>189</v>
      </c>
      <c r="C24" s="48"/>
      <c r="D24" s="54" t="s">
        <v>188</v>
      </c>
      <c r="E24" s="48">
        <v>0</v>
      </c>
      <c r="F24" s="48">
        <v>1</v>
      </c>
      <c r="G24" s="48">
        <v>0</v>
      </c>
      <c r="H24" s="69"/>
      <c r="I24" s="69"/>
    </row>
    <row r="25" spans="2:9" ht="26.25" customHeight="1">
      <c r="B25" s="46"/>
      <c r="C25" s="48" t="s">
        <v>15</v>
      </c>
      <c r="D25" s="54" t="s">
        <v>623</v>
      </c>
      <c r="E25" s="48">
        <v>0</v>
      </c>
      <c r="F25" s="48">
        <v>1</v>
      </c>
      <c r="G25" s="48">
        <v>1</v>
      </c>
      <c r="H25" s="52">
        <f>H26+H27</f>
        <v>6248820</v>
      </c>
      <c r="I25" s="52">
        <f>I26+I27</f>
        <v>6248820</v>
      </c>
    </row>
    <row r="26" spans="2:9" ht="14.25" customHeight="1">
      <c r="B26" s="53" t="s">
        <v>116</v>
      </c>
      <c r="C26" s="48" t="s">
        <v>5</v>
      </c>
      <c r="D26" s="54" t="s">
        <v>33</v>
      </c>
      <c r="E26" s="48">
        <v>0</v>
      </c>
      <c r="F26" s="48">
        <v>1</v>
      </c>
      <c r="G26" s="48">
        <v>2</v>
      </c>
      <c r="H26" s="69">
        <v>6248820</v>
      </c>
      <c r="I26" s="69">
        <v>6248820</v>
      </c>
    </row>
    <row r="27" spans="2:9" ht="12.75">
      <c r="B27" s="53" t="s">
        <v>143</v>
      </c>
      <c r="C27" s="48" t="s">
        <v>6</v>
      </c>
      <c r="D27" s="54" t="s">
        <v>34</v>
      </c>
      <c r="E27" s="48">
        <v>0</v>
      </c>
      <c r="F27" s="48">
        <v>1</v>
      </c>
      <c r="G27" s="48">
        <v>3</v>
      </c>
      <c r="H27" s="69"/>
      <c r="I27" s="69"/>
    </row>
    <row r="28" spans="2:9" ht="12" customHeight="1">
      <c r="B28" s="56"/>
      <c r="C28" s="48" t="s">
        <v>16</v>
      </c>
      <c r="D28" s="54" t="s">
        <v>624</v>
      </c>
      <c r="E28" s="48">
        <v>0</v>
      </c>
      <c r="F28" s="48">
        <v>1</v>
      </c>
      <c r="G28" s="48">
        <v>4</v>
      </c>
      <c r="H28" s="52">
        <f>H27+H32+H37+H42</f>
        <v>84891553</v>
      </c>
      <c r="I28" s="52">
        <f>I27+I32+I37+I42</f>
        <v>70467503</v>
      </c>
    </row>
    <row r="29" spans="2:9" ht="12.75">
      <c r="B29" s="56"/>
      <c r="C29" s="48" t="s">
        <v>5</v>
      </c>
      <c r="D29" s="54" t="s">
        <v>625</v>
      </c>
      <c r="E29" s="48">
        <v>0</v>
      </c>
      <c r="F29" s="48">
        <v>1</v>
      </c>
      <c r="G29" s="48">
        <v>5</v>
      </c>
      <c r="H29" s="69">
        <f>H30+H31</f>
        <v>0</v>
      </c>
      <c r="I29" s="69">
        <f>I30+I31</f>
        <v>0</v>
      </c>
    </row>
    <row r="30" spans="2:9" ht="12.75">
      <c r="B30" s="53" t="s">
        <v>158</v>
      </c>
      <c r="C30" s="48" t="s">
        <v>17</v>
      </c>
      <c r="D30" s="54" t="s">
        <v>35</v>
      </c>
      <c r="E30" s="48">
        <v>0</v>
      </c>
      <c r="F30" s="48">
        <v>1</v>
      </c>
      <c r="G30" s="48">
        <v>6</v>
      </c>
      <c r="H30" s="69"/>
      <c r="I30" s="69"/>
    </row>
    <row r="31" spans="2:9" ht="12.75">
      <c r="B31" s="53" t="s">
        <v>159</v>
      </c>
      <c r="C31" s="48" t="s">
        <v>18</v>
      </c>
      <c r="D31" s="54" t="s">
        <v>36</v>
      </c>
      <c r="E31" s="48">
        <v>0</v>
      </c>
      <c r="F31" s="48">
        <v>1</v>
      </c>
      <c r="G31" s="48">
        <v>7</v>
      </c>
      <c r="H31" s="69"/>
      <c r="I31" s="69"/>
    </row>
    <row r="32" spans="2:9" ht="13.5">
      <c r="B32" s="56"/>
      <c r="C32" s="48" t="s">
        <v>6</v>
      </c>
      <c r="D32" s="54" t="s">
        <v>628</v>
      </c>
      <c r="E32" s="48">
        <v>0</v>
      </c>
      <c r="F32" s="48">
        <v>1</v>
      </c>
      <c r="G32" s="48">
        <v>8</v>
      </c>
      <c r="H32" s="52">
        <f>H33+H34+H35+H36</f>
        <v>23968279</v>
      </c>
      <c r="I32" s="52">
        <f>I33+I34+I35+I36</f>
        <v>16497159</v>
      </c>
    </row>
    <row r="33" spans="2:9" ht="12.75">
      <c r="B33" s="53" t="s">
        <v>160</v>
      </c>
      <c r="C33" s="48" t="s">
        <v>19</v>
      </c>
      <c r="D33" s="54" t="s">
        <v>37</v>
      </c>
      <c r="E33" s="48">
        <v>0</v>
      </c>
      <c r="F33" s="48">
        <v>1</v>
      </c>
      <c r="G33" s="48">
        <v>9</v>
      </c>
      <c r="H33" s="69">
        <v>2310635</v>
      </c>
      <c r="I33" s="69">
        <v>2310635</v>
      </c>
    </row>
    <row r="34" spans="2:9" ht="12.75">
      <c r="B34" s="53" t="s">
        <v>161</v>
      </c>
      <c r="C34" s="48" t="s">
        <v>20</v>
      </c>
      <c r="D34" s="54" t="s">
        <v>35</v>
      </c>
      <c r="E34" s="48">
        <v>0</v>
      </c>
      <c r="F34" s="48">
        <v>2</v>
      </c>
      <c r="G34" s="48">
        <v>0</v>
      </c>
      <c r="H34" s="69">
        <v>21657644</v>
      </c>
      <c r="I34" s="69">
        <v>14186524</v>
      </c>
    </row>
    <row r="35" spans="2:9" ht="12.75">
      <c r="B35" s="53" t="s">
        <v>162</v>
      </c>
      <c r="C35" s="48" t="s">
        <v>21</v>
      </c>
      <c r="D35" s="54" t="s">
        <v>38</v>
      </c>
      <c r="E35" s="48">
        <v>0</v>
      </c>
      <c r="F35" s="48">
        <v>2</v>
      </c>
      <c r="G35" s="48">
        <v>1</v>
      </c>
      <c r="H35" s="69"/>
      <c r="I35" s="69"/>
    </row>
    <row r="36" spans="2:9" ht="12.75">
      <c r="B36" s="53" t="s">
        <v>163</v>
      </c>
      <c r="C36" s="48" t="s">
        <v>22</v>
      </c>
      <c r="D36" s="54" t="s">
        <v>39</v>
      </c>
      <c r="E36" s="48">
        <v>0</v>
      </c>
      <c r="F36" s="48">
        <v>2</v>
      </c>
      <c r="G36" s="48">
        <v>2</v>
      </c>
      <c r="H36" s="69"/>
      <c r="I36" s="69"/>
    </row>
    <row r="37" spans="2:9" ht="13.5">
      <c r="B37" s="56"/>
      <c r="C37" s="48" t="s">
        <v>10</v>
      </c>
      <c r="D37" s="54" t="s">
        <v>626</v>
      </c>
      <c r="E37" s="48">
        <v>0</v>
      </c>
      <c r="F37" s="48">
        <v>2</v>
      </c>
      <c r="G37" s="48">
        <v>3</v>
      </c>
      <c r="H37" s="52">
        <f>H38+H39+H40+H41</f>
        <v>2424302</v>
      </c>
      <c r="I37" s="52">
        <f>I38+I39+I40+I41</f>
        <v>1913996</v>
      </c>
    </row>
    <row r="38" spans="2:9" ht="12.75">
      <c r="B38" s="53" t="s">
        <v>164</v>
      </c>
      <c r="C38" s="48" t="s">
        <v>23</v>
      </c>
      <c r="D38" s="54" t="s">
        <v>37</v>
      </c>
      <c r="E38" s="48">
        <v>0</v>
      </c>
      <c r="F38" s="48">
        <v>2</v>
      </c>
      <c r="G38" s="48">
        <v>4</v>
      </c>
      <c r="H38" s="69"/>
      <c r="I38" s="69"/>
    </row>
    <row r="39" spans="2:9" ht="12.75">
      <c r="B39" s="53" t="s">
        <v>165</v>
      </c>
      <c r="C39" s="48" t="s">
        <v>24</v>
      </c>
      <c r="D39" s="54" t="s">
        <v>35</v>
      </c>
      <c r="E39" s="48">
        <v>0</v>
      </c>
      <c r="F39" s="48">
        <v>2</v>
      </c>
      <c r="G39" s="48">
        <v>5</v>
      </c>
      <c r="H39" s="69"/>
      <c r="I39" s="69"/>
    </row>
    <row r="40" spans="2:9" ht="12.75">
      <c r="B40" s="53" t="s">
        <v>166</v>
      </c>
      <c r="C40" s="48" t="s">
        <v>25</v>
      </c>
      <c r="D40" s="54" t="s">
        <v>38</v>
      </c>
      <c r="E40" s="48">
        <v>0</v>
      </c>
      <c r="F40" s="48">
        <v>2</v>
      </c>
      <c r="G40" s="48">
        <v>6</v>
      </c>
      <c r="H40" s="69">
        <v>2424302</v>
      </c>
      <c r="I40" s="69">
        <v>1913996</v>
      </c>
    </row>
    <row r="41" spans="2:9" ht="12.75">
      <c r="B41" s="53" t="s">
        <v>167</v>
      </c>
      <c r="C41" s="48" t="s">
        <v>26</v>
      </c>
      <c r="D41" s="54" t="s">
        <v>40</v>
      </c>
      <c r="E41" s="48">
        <v>0</v>
      </c>
      <c r="F41" s="48">
        <v>2</v>
      </c>
      <c r="G41" s="48">
        <v>7</v>
      </c>
      <c r="H41" s="69"/>
      <c r="I41" s="69"/>
    </row>
    <row r="42" spans="2:9" ht="13.5">
      <c r="B42" s="56"/>
      <c r="C42" s="48" t="s">
        <v>27</v>
      </c>
      <c r="D42" s="54" t="s">
        <v>627</v>
      </c>
      <c r="E42" s="48">
        <v>0</v>
      </c>
      <c r="F42" s="48">
        <v>2</v>
      </c>
      <c r="G42" s="48">
        <v>8</v>
      </c>
      <c r="H42" s="52">
        <f>H43+H44+H45</f>
        <v>58498972</v>
      </c>
      <c r="I42" s="52">
        <f>I43+I44+I45</f>
        <v>52056348</v>
      </c>
    </row>
    <row r="43" spans="2:9" ht="12.75">
      <c r="B43" s="53" t="s">
        <v>153</v>
      </c>
      <c r="C43" s="48" t="s">
        <v>28</v>
      </c>
      <c r="D43" s="54" t="s">
        <v>41</v>
      </c>
      <c r="E43" s="48">
        <v>0</v>
      </c>
      <c r="F43" s="48">
        <v>2</v>
      </c>
      <c r="G43" s="48">
        <v>9</v>
      </c>
      <c r="H43" s="69">
        <v>57000000</v>
      </c>
      <c r="I43" s="69">
        <v>50500000</v>
      </c>
    </row>
    <row r="44" spans="2:9" ht="12.75">
      <c r="B44" s="55" t="s">
        <v>154</v>
      </c>
      <c r="C44" s="48" t="s">
        <v>29</v>
      </c>
      <c r="D44" s="54" t="s">
        <v>42</v>
      </c>
      <c r="E44" s="48">
        <v>0</v>
      </c>
      <c r="F44" s="48">
        <v>3</v>
      </c>
      <c r="G44" s="48">
        <v>0</v>
      </c>
      <c r="H44" s="69">
        <v>865674</v>
      </c>
      <c r="I44" s="69">
        <v>927337</v>
      </c>
    </row>
    <row r="45" spans="2:9" ht="12.75">
      <c r="B45" s="55" t="s">
        <v>168</v>
      </c>
      <c r="C45" s="48" t="s">
        <v>30</v>
      </c>
      <c r="D45" s="54" t="s">
        <v>43</v>
      </c>
      <c r="E45" s="48">
        <v>0</v>
      </c>
      <c r="F45" s="48">
        <v>3</v>
      </c>
      <c r="G45" s="48">
        <v>1</v>
      </c>
      <c r="H45" s="69">
        <v>633298</v>
      </c>
      <c r="I45" s="69">
        <v>629011</v>
      </c>
    </row>
    <row r="46" spans="2:9" ht="12.75">
      <c r="B46" s="57" t="s">
        <v>117</v>
      </c>
      <c r="C46" s="48" t="s">
        <v>31</v>
      </c>
      <c r="D46" s="95" t="s">
        <v>32</v>
      </c>
      <c r="E46" s="48">
        <v>0</v>
      </c>
      <c r="F46" s="48">
        <v>3</v>
      </c>
      <c r="G46" s="48">
        <v>2</v>
      </c>
      <c r="H46" s="69"/>
      <c r="I46" s="69"/>
    </row>
    <row r="47" spans="2:9" ht="13.5">
      <c r="B47" s="57" t="s">
        <v>155</v>
      </c>
      <c r="C47" s="45" t="s">
        <v>44</v>
      </c>
      <c r="D47" s="51" t="s">
        <v>45</v>
      </c>
      <c r="E47" s="48">
        <v>0</v>
      </c>
      <c r="F47" s="48">
        <v>3</v>
      </c>
      <c r="G47" s="48">
        <v>3</v>
      </c>
      <c r="H47" s="69"/>
      <c r="I47" s="69"/>
    </row>
    <row r="48" spans="2:9" ht="26.25">
      <c r="B48" s="56"/>
      <c r="C48" s="45" t="s">
        <v>46</v>
      </c>
      <c r="D48" s="51" t="s">
        <v>545</v>
      </c>
      <c r="E48" s="48">
        <v>0</v>
      </c>
      <c r="F48" s="48">
        <v>3</v>
      </c>
      <c r="G48" s="48">
        <v>4</v>
      </c>
      <c r="H48" s="52">
        <f>H49+H50+H51+H52+H53+H54+H55</f>
        <v>12434381</v>
      </c>
      <c r="I48" s="52">
        <f>I49+I50+I51+I52+I53+I54+I55</f>
        <v>26943998</v>
      </c>
    </row>
    <row r="49" spans="2:9" ht="12.75">
      <c r="B49" s="53" t="s">
        <v>144</v>
      </c>
      <c r="C49" s="59" t="s">
        <v>5</v>
      </c>
      <c r="D49" s="60" t="s">
        <v>48</v>
      </c>
      <c r="E49" s="48">
        <v>0</v>
      </c>
      <c r="F49" s="48">
        <v>3</v>
      </c>
      <c r="G49" s="48">
        <v>5</v>
      </c>
      <c r="H49" s="69">
        <v>6176827</v>
      </c>
      <c r="I49" s="69">
        <v>5711303</v>
      </c>
    </row>
    <row r="50" spans="2:9" ht="12.75">
      <c r="B50" s="53" t="s">
        <v>145</v>
      </c>
      <c r="C50" s="59" t="s">
        <v>6</v>
      </c>
      <c r="D50" s="60" t="s">
        <v>49</v>
      </c>
      <c r="E50" s="48">
        <v>0</v>
      </c>
      <c r="F50" s="48">
        <v>3</v>
      </c>
      <c r="G50" s="48">
        <v>6</v>
      </c>
      <c r="H50" s="69">
        <v>1027041</v>
      </c>
      <c r="I50" s="69">
        <v>17135299</v>
      </c>
    </row>
    <row r="51" spans="2:9" ht="12.75">
      <c r="B51" s="53" t="s">
        <v>146</v>
      </c>
      <c r="C51" s="59" t="s">
        <v>10</v>
      </c>
      <c r="D51" s="60" t="s">
        <v>50</v>
      </c>
      <c r="E51" s="48">
        <v>0</v>
      </c>
      <c r="F51" s="48">
        <v>3</v>
      </c>
      <c r="G51" s="48">
        <v>7</v>
      </c>
      <c r="H51" s="69">
        <v>5230513</v>
      </c>
      <c r="I51" s="69">
        <v>4097396</v>
      </c>
    </row>
    <row r="52" spans="2:9" ht="24.75" customHeight="1">
      <c r="B52" s="53" t="s">
        <v>147</v>
      </c>
      <c r="C52" s="59" t="s">
        <v>27</v>
      </c>
      <c r="D52" s="61" t="s">
        <v>206</v>
      </c>
      <c r="E52" s="48">
        <v>0</v>
      </c>
      <c r="F52" s="48">
        <v>3</v>
      </c>
      <c r="G52" s="48">
        <v>8</v>
      </c>
      <c r="H52" s="69"/>
      <c r="I52" s="69"/>
    </row>
    <row r="53" spans="2:9" ht="12.75">
      <c r="B53" s="53" t="s">
        <v>148</v>
      </c>
      <c r="C53" s="59" t="s">
        <v>51</v>
      </c>
      <c r="D53" s="60" t="s">
        <v>198</v>
      </c>
      <c r="E53" s="48">
        <v>0</v>
      </c>
      <c r="F53" s="48">
        <v>3</v>
      </c>
      <c r="G53" s="48">
        <v>9</v>
      </c>
      <c r="H53" s="69"/>
      <c r="I53" s="69"/>
    </row>
    <row r="54" spans="2:9" ht="12.75">
      <c r="B54" s="53" t="s">
        <v>169</v>
      </c>
      <c r="C54" s="59" t="s">
        <v>52</v>
      </c>
      <c r="D54" s="61" t="s">
        <v>53</v>
      </c>
      <c r="E54" s="48">
        <v>0</v>
      </c>
      <c r="F54" s="48">
        <v>4</v>
      </c>
      <c r="G54" s="48">
        <v>0</v>
      </c>
      <c r="H54" s="69"/>
      <c r="I54" s="69"/>
    </row>
    <row r="55" spans="2:9" ht="25.5">
      <c r="B55" s="53" t="s">
        <v>170</v>
      </c>
      <c r="C55" s="59" t="s">
        <v>55</v>
      </c>
      <c r="D55" s="61" t="s">
        <v>54</v>
      </c>
      <c r="E55" s="48">
        <v>0</v>
      </c>
      <c r="F55" s="48">
        <v>4</v>
      </c>
      <c r="G55" s="48">
        <v>1</v>
      </c>
      <c r="H55" s="69"/>
      <c r="I55" s="69"/>
    </row>
    <row r="56" spans="2:9" ht="13.5">
      <c r="B56" s="56"/>
      <c r="C56" s="45" t="s">
        <v>47</v>
      </c>
      <c r="D56" s="62" t="s">
        <v>190</v>
      </c>
      <c r="E56" s="48">
        <v>0</v>
      </c>
      <c r="F56" s="48">
        <v>4</v>
      </c>
      <c r="G56" s="48">
        <v>2</v>
      </c>
      <c r="H56" s="52">
        <f>H57</f>
        <v>60188</v>
      </c>
      <c r="I56" s="52">
        <f>I57</f>
        <v>47166</v>
      </c>
    </row>
    <row r="57" spans="2:9" ht="12.75">
      <c r="B57" s="53" t="s">
        <v>118</v>
      </c>
      <c r="C57" s="59" t="s">
        <v>5</v>
      </c>
      <c r="D57" s="61" t="s">
        <v>56</v>
      </c>
      <c r="E57" s="48">
        <v>0</v>
      </c>
      <c r="F57" s="48">
        <v>4</v>
      </c>
      <c r="G57" s="48">
        <v>3</v>
      </c>
      <c r="H57" s="69">
        <v>60188</v>
      </c>
      <c r="I57" s="69">
        <v>47166</v>
      </c>
    </row>
    <row r="58" spans="2:9" ht="13.5">
      <c r="B58" s="56"/>
      <c r="C58" s="45" t="s">
        <v>101</v>
      </c>
      <c r="D58" s="63" t="s">
        <v>546</v>
      </c>
      <c r="E58" s="48">
        <v>0</v>
      </c>
      <c r="F58" s="48">
        <v>4</v>
      </c>
      <c r="G58" s="48">
        <v>4</v>
      </c>
      <c r="H58" s="52">
        <f>H59+H62+H63</f>
        <v>10430389</v>
      </c>
      <c r="I58" s="52">
        <f>I59+I62+I63</f>
        <v>10277363</v>
      </c>
    </row>
    <row r="59" spans="2:9" ht="12.75">
      <c r="B59" s="56"/>
      <c r="C59" s="64" t="s">
        <v>5</v>
      </c>
      <c r="D59" s="60" t="s">
        <v>629</v>
      </c>
      <c r="E59" s="48">
        <v>0</v>
      </c>
      <c r="F59" s="48">
        <v>4</v>
      </c>
      <c r="G59" s="48">
        <v>5</v>
      </c>
      <c r="H59" s="69">
        <f>H60+H61</f>
        <v>6309301</v>
      </c>
      <c r="I59" s="69">
        <f>I60+I61</f>
        <v>5867789</v>
      </c>
    </row>
    <row r="60" spans="2:9" ht="12.75">
      <c r="B60" s="53" t="s">
        <v>149</v>
      </c>
      <c r="C60" s="64" t="s">
        <v>17</v>
      </c>
      <c r="D60" s="60" t="s">
        <v>58</v>
      </c>
      <c r="E60" s="48">
        <v>0</v>
      </c>
      <c r="F60" s="48">
        <v>4</v>
      </c>
      <c r="G60" s="48">
        <v>6</v>
      </c>
      <c r="H60" s="69">
        <v>6309301</v>
      </c>
      <c r="I60" s="69">
        <v>5867789</v>
      </c>
    </row>
    <row r="61" spans="2:9" ht="12.75">
      <c r="B61" s="53" t="s">
        <v>149</v>
      </c>
      <c r="C61" s="64" t="s">
        <v>18</v>
      </c>
      <c r="D61" s="60" t="s">
        <v>59</v>
      </c>
      <c r="E61" s="48">
        <v>0</v>
      </c>
      <c r="F61" s="48">
        <v>4</v>
      </c>
      <c r="G61" s="48">
        <v>7</v>
      </c>
      <c r="H61" s="69"/>
      <c r="I61" s="69"/>
    </row>
    <row r="62" spans="2:9" ht="12.75">
      <c r="B62" s="53" t="s">
        <v>207</v>
      </c>
      <c r="C62" s="65" t="s">
        <v>6</v>
      </c>
      <c r="D62" s="60" t="s">
        <v>60</v>
      </c>
      <c r="E62" s="48">
        <v>0</v>
      </c>
      <c r="F62" s="48">
        <v>4</v>
      </c>
      <c r="G62" s="48">
        <v>8</v>
      </c>
      <c r="H62" s="69">
        <v>3166358</v>
      </c>
      <c r="I62" s="69">
        <v>3659735</v>
      </c>
    </row>
    <row r="63" spans="2:9" ht="12.75">
      <c r="B63" s="56"/>
      <c r="C63" s="65" t="s">
        <v>10</v>
      </c>
      <c r="D63" s="61" t="s">
        <v>630</v>
      </c>
      <c r="E63" s="48">
        <v>0</v>
      </c>
      <c r="F63" s="48">
        <v>4</v>
      </c>
      <c r="G63" s="48">
        <v>9</v>
      </c>
      <c r="H63" s="69">
        <f>H64+H65+H66</f>
        <v>954730</v>
      </c>
      <c r="I63" s="69">
        <f>I64+I65+I66</f>
        <v>749839</v>
      </c>
    </row>
    <row r="64" spans="2:9" ht="12.75">
      <c r="B64" s="55" t="s">
        <v>150</v>
      </c>
      <c r="C64" s="65" t="s">
        <v>23</v>
      </c>
      <c r="D64" s="61" t="s">
        <v>62</v>
      </c>
      <c r="E64" s="48">
        <v>0</v>
      </c>
      <c r="F64" s="48">
        <v>5</v>
      </c>
      <c r="G64" s="48">
        <v>0</v>
      </c>
      <c r="H64" s="69">
        <v>1393</v>
      </c>
      <c r="I64" s="69">
        <v>1020</v>
      </c>
    </row>
    <row r="65" spans="2:9" ht="12.75">
      <c r="B65" s="53" t="s">
        <v>208</v>
      </c>
      <c r="C65" s="65" t="s">
        <v>24</v>
      </c>
      <c r="D65" s="61" t="s">
        <v>63</v>
      </c>
      <c r="E65" s="48">
        <v>0</v>
      </c>
      <c r="F65" s="48">
        <v>5</v>
      </c>
      <c r="G65" s="48">
        <v>1</v>
      </c>
      <c r="H65" s="69">
        <v>371398</v>
      </c>
      <c r="I65" s="69">
        <v>176735</v>
      </c>
    </row>
    <row r="66" spans="2:9" ht="12.75">
      <c r="B66" s="55" t="s">
        <v>209</v>
      </c>
      <c r="C66" s="65" t="s">
        <v>25</v>
      </c>
      <c r="D66" s="61" t="s">
        <v>61</v>
      </c>
      <c r="E66" s="48">
        <v>0</v>
      </c>
      <c r="F66" s="48">
        <v>5</v>
      </c>
      <c r="G66" s="48">
        <v>2</v>
      </c>
      <c r="H66" s="69">
        <v>581939</v>
      </c>
      <c r="I66" s="69">
        <v>572084</v>
      </c>
    </row>
    <row r="67" spans="2:9" ht="13.5">
      <c r="B67" s="56"/>
      <c r="C67" s="66" t="s">
        <v>186</v>
      </c>
      <c r="D67" s="63" t="s">
        <v>547</v>
      </c>
      <c r="E67" s="48">
        <v>0</v>
      </c>
      <c r="F67" s="48">
        <v>5</v>
      </c>
      <c r="G67" s="48">
        <v>3</v>
      </c>
      <c r="H67" s="52">
        <f>H68+H72+H73</f>
        <v>41292750</v>
      </c>
      <c r="I67" s="52">
        <f>I68+I72+I73</f>
        <v>33592229</v>
      </c>
    </row>
    <row r="68" spans="2:9" ht="12.75">
      <c r="B68" s="56"/>
      <c r="C68" s="65" t="s">
        <v>5</v>
      </c>
      <c r="D68" s="60" t="s">
        <v>631</v>
      </c>
      <c r="E68" s="48">
        <v>0</v>
      </c>
      <c r="F68" s="48">
        <v>5</v>
      </c>
      <c r="G68" s="48">
        <v>4</v>
      </c>
      <c r="H68" s="69">
        <f>H69+H70+H71</f>
        <v>41247723</v>
      </c>
      <c r="I68" s="69">
        <f>I69+I70+I71</f>
        <v>33499046</v>
      </c>
    </row>
    <row r="69" spans="2:9" ht="12.75">
      <c r="B69" s="53" t="s">
        <v>151</v>
      </c>
      <c r="C69" s="65" t="s">
        <v>17</v>
      </c>
      <c r="D69" s="61" t="s">
        <v>64</v>
      </c>
      <c r="E69" s="48">
        <v>0</v>
      </c>
      <c r="F69" s="48">
        <v>5</v>
      </c>
      <c r="G69" s="48">
        <v>5</v>
      </c>
      <c r="H69" s="69">
        <v>41247155</v>
      </c>
      <c r="I69" s="69">
        <v>33498237</v>
      </c>
    </row>
    <row r="70" spans="2:9" ht="12.75">
      <c r="B70" s="53" t="s">
        <v>119</v>
      </c>
      <c r="C70" s="65" t="s">
        <v>18</v>
      </c>
      <c r="D70" s="61" t="s">
        <v>65</v>
      </c>
      <c r="E70" s="48">
        <v>0</v>
      </c>
      <c r="F70" s="48">
        <v>5</v>
      </c>
      <c r="G70" s="48">
        <v>6</v>
      </c>
      <c r="H70" s="69"/>
      <c r="I70" s="69"/>
    </row>
    <row r="71" spans="2:9" ht="12.75">
      <c r="B71" s="55" t="s">
        <v>171</v>
      </c>
      <c r="C71" s="65" t="s">
        <v>68</v>
      </c>
      <c r="D71" s="61" t="s">
        <v>66</v>
      </c>
      <c r="E71" s="48">
        <v>0</v>
      </c>
      <c r="F71" s="48">
        <v>5</v>
      </c>
      <c r="G71" s="48">
        <v>7</v>
      </c>
      <c r="H71" s="69">
        <v>568</v>
      </c>
      <c r="I71" s="69">
        <v>809</v>
      </c>
    </row>
    <row r="72" spans="2:9" ht="15" customHeight="1">
      <c r="B72" s="56" t="s">
        <v>172</v>
      </c>
      <c r="C72" s="64" t="s">
        <v>6</v>
      </c>
      <c r="D72" s="61" t="s">
        <v>67</v>
      </c>
      <c r="E72" s="48">
        <v>0</v>
      </c>
      <c r="F72" s="48">
        <v>5</v>
      </c>
      <c r="G72" s="48">
        <v>8</v>
      </c>
      <c r="H72" s="69">
        <v>4702</v>
      </c>
      <c r="I72" s="69">
        <v>4702</v>
      </c>
    </row>
    <row r="73" spans="2:9" ht="12.75">
      <c r="B73" s="56" t="s">
        <v>195</v>
      </c>
      <c r="C73" s="64" t="s">
        <v>10</v>
      </c>
      <c r="D73" s="61" t="s">
        <v>196</v>
      </c>
      <c r="E73" s="48">
        <v>0</v>
      </c>
      <c r="F73" s="48">
        <v>5</v>
      </c>
      <c r="G73" s="48">
        <v>9</v>
      </c>
      <c r="H73" s="69">
        <v>40325</v>
      </c>
      <c r="I73" s="69">
        <v>88481</v>
      </c>
    </row>
    <row r="74" spans="2:9" ht="27">
      <c r="B74" s="56">
        <v>19</v>
      </c>
      <c r="C74" s="66" t="s">
        <v>187</v>
      </c>
      <c r="D74" s="62" t="s">
        <v>548</v>
      </c>
      <c r="E74" s="48">
        <v>0</v>
      </c>
      <c r="F74" s="48">
        <v>6</v>
      </c>
      <c r="G74" s="48">
        <v>0</v>
      </c>
      <c r="H74" s="52">
        <f>H75+H76+H77</f>
        <v>6362995</v>
      </c>
      <c r="I74" s="52">
        <f>I75+I76+I77</f>
        <v>5570250</v>
      </c>
    </row>
    <row r="75" spans="2:9" ht="12.75">
      <c r="B75" s="53" t="s">
        <v>173</v>
      </c>
      <c r="C75" s="65" t="s">
        <v>5</v>
      </c>
      <c r="D75" s="60" t="s">
        <v>70</v>
      </c>
      <c r="E75" s="48">
        <v>0</v>
      </c>
      <c r="F75" s="48">
        <v>6</v>
      </c>
      <c r="G75" s="48">
        <v>1</v>
      </c>
      <c r="H75" s="69"/>
      <c r="I75" s="69"/>
    </row>
    <row r="76" spans="2:9" ht="12.75">
      <c r="B76" s="53" t="s">
        <v>174</v>
      </c>
      <c r="C76" s="65" t="s">
        <v>6</v>
      </c>
      <c r="D76" s="60" t="s">
        <v>71</v>
      </c>
      <c r="E76" s="48">
        <v>0</v>
      </c>
      <c r="F76" s="48">
        <v>6</v>
      </c>
      <c r="G76" s="48">
        <v>2</v>
      </c>
      <c r="H76" s="69">
        <v>3175016</v>
      </c>
      <c r="I76" s="69">
        <v>2834128</v>
      </c>
    </row>
    <row r="77" spans="2:9" ht="12.75">
      <c r="B77" s="53" t="s">
        <v>175</v>
      </c>
      <c r="C77" s="65" t="s">
        <v>10</v>
      </c>
      <c r="D77" s="60" t="s">
        <v>72</v>
      </c>
      <c r="E77" s="48">
        <v>0</v>
      </c>
      <c r="F77" s="48">
        <v>6</v>
      </c>
      <c r="G77" s="48">
        <v>3</v>
      </c>
      <c r="H77" s="69">
        <v>3187979</v>
      </c>
      <c r="I77" s="69">
        <v>2736122</v>
      </c>
    </row>
    <row r="78" spans="2:9" ht="26.25">
      <c r="B78" s="56"/>
      <c r="C78" s="67" t="s">
        <v>69</v>
      </c>
      <c r="D78" s="68" t="s">
        <v>645</v>
      </c>
      <c r="E78" s="48">
        <v>0</v>
      </c>
      <c r="F78" s="48">
        <v>6</v>
      </c>
      <c r="G78" s="48">
        <v>4</v>
      </c>
      <c r="H78" s="52">
        <f>H15+H18+H22+H47+H48+H56+H58+H67+H74</f>
        <v>172107132</v>
      </c>
      <c r="I78" s="52">
        <f>I15+I18+I22+I47+I48+I56+I58+I67+I74</f>
        <v>163947657</v>
      </c>
    </row>
    <row r="79" spans="2:9" ht="13.5">
      <c r="B79" s="56" t="s">
        <v>152</v>
      </c>
      <c r="C79" s="67" t="s">
        <v>73</v>
      </c>
      <c r="D79" s="62" t="s">
        <v>74</v>
      </c>
      <c r="E79" s="48">
        <v>0</v>
      </c>
      <c r="F79" s="48">
        <v>6</v>
      </c>
      <c r="G79" s="48">
        <v>5</v>
      </c>
      <c r="H79" s="69">
        <v>3411452</v>
      </c>
      <c r="I79" s="69">
        <v>3613070</v>
      </c>
    </row>
    <row r="80" spans="2:10" ht="13.5">
      <c r="B80" s="34"/>
      <c r="C80" s="35"/>
      <c r="D80" s="36"/>
      <c r="E80" s="33"/>
      <c r="F80" s="33"/>
      <c r="G80" s="33"/>
      <c r="H80" s="33"/>
      <c r="I80" s="33"/>
      <c r="J80" s="28"/>
    </row>
    <row r="81" spans="2:9" ht="13.5">
      <c r="B81" s="34"/>
      <c r="C81" s="35"/>
      <c r="D81" s="36"/>
      <c r="E81" s="33"/>
      <c r="F81" s="33"/>
      <c r="G81" s="33"/>
      <c r="H81" s="33"/>
      <c r="I81" s="37"/>
    </row>
    <row r="82" spans="2:9" ht="27">
      <c r="B82" s="45" t="s">
        <v>193</v>
      </c>
      <c r="C82" s="176" t="s">
        <v>1</v>
      </c>
      <c r="D82" s="175"/>
      <c r="E82" s="174" t="s">
        <v>0</v>
      </c>
      <c r="F82" s="180"/>
      <c r="G82" s="180"/>
      <c r="H82" s="131" t="s">
        <v>611</v>
      </c>
      <c r="I82" s="132" t="s">
        <v>612</v>
      </c>
    </row>
    <row r="83" spans="2:9" ht="13.5">
      <c r="B83" s="46">
        <v>1</v>
      </c>
      <c r="C83" s="174">
        <v>2</v>
      </c>
      <c r="D83" s="175"/>
      <c r="E83" s="168">
        <v>3</v>
      </c>
      <c r="F83" s="169"/>
      <c r="G83" s="170"/>
      <c r="H83" s="45">
        <v>4</v>
      </c>
      <c r="I83" s="45">
        <v>5</v>
      </c>
    </row>
    <row r="84" spans="2:9" ht="13.5">
      <c r="B84" s="56"/>
      <c r="C84" s="49"/>
      <c r="D84" s="45" t="s">
        <v>75</v>
      </c>
      <c r="E84" s="171"/>
      <c r="F84" s="172"/>
      <c r="G84" s="173"/>
      <c r="H84" s="69"/>
      <c r="I84" s="69"/>
    </row>
    <row r="85" spans="2:9" ht="16.5" customHeight="1">
      <c r="B85" s="56"/>
      <c r="C85" s="45" t="s">
        <v>3</v>
      </c>
      <c r="D85" s="51" t="s">
        <v>549</v>
      </c>
      <c r="E85" s="48">
        <v>0</v>
      </c>
      <c r="F85" s="48">
        <v>6</v>
      </c>
      <c r="G85" s="48">
        <v>6</v>
      </c>
      <c r="H85" s="52">
        <f>H86+H90+H91+H95+H99+H103-H104</f>
        <v>40576300</v>
      </c>
      <c r="I85" s="52">
        <f>I86+I90+I91+I95+I99+I103-I104</f>
        <v>39698373</v>
      </c>
    </row>
    <row r="86" spans="2:9" ht="12.75">
      <c r="B86" s="56"/>
      <c r="C86" s="64" t="s">
        <v>5</v>
      </c>
      <c r="D86" s="61" t="s">
        <v>632</v>
      </c>
      <c r="E86" s="48">
        <v>0</v>
      </c>
      <c r="F86" s="48">
        <v>6</v>
      </c>
      <c r="G86" s="48">
        <v>7</v>
      </c>
      <c r="H86" s="69">
        <f>H87+H88+H89</f>
        <v>21246040</v>
      </c>
      <c r="I86" s="69">
        <f>I87+I88+I89</f>
        <v>21246040</v>
      </c>
    </row>
    <row r="87" spans="2:9" ht="12.75">
      <c r="B87" s="70" t="s">
        <v>120</v>
      </c>
      <c r="C87" s="64" t="s">
        <v>17</v>
      </c>
      <c r="D87" s="61" t="s">
        <v>76</v>
      </c>
      <c r="E87" s="48">
        <v>0</v>
      </c>
      <c r="F87" s="48">
        <v>6</v>
      </c>
      <c r="G87" s="48">
        <v>8</v>
      </c>
      <c r="H87" s="69">
        <v>18314592</v>
      </c>
      <c r="I87" s="69">
        <v>18314592</v>
      </c>
    </row>
    <row r="88" spans="2:9" ht="12.75">
      <c r="B88" s="70" t="s">
        <v>121</v>
      </c>
      <c r="C88" s="64" t="s">
        <v>18</v>
      </c>
      <c r="D88" s="61" t="s">
        <v>77</v>
      </c>
      <c r="E88" s="48">
        <v>0</v>
      </c>
      <c r="F88" s="48">
        <v>6</v>
      </c>
      <c r="G88" s="48">
        <v>9</v>
      </c>
      <c r="H88" s="69">
        <v>2931448</v>
      </c>
      <c r="I88" s="69">
        <v>2931448</v>
      </c>
    </row>
    <row r="89" spans="2:9" s="38" customFormat="1" ht="12.75">
      <c r="B89" s="71">
        <v>904</v>
      </c>
      <c r="C89" s="65" t="s">
        <v>68</v>
      </c>
      <c r="D89" s="72" t="s">
        <v>183</v>
      </c>
      <c r="E89" s="59">
        <v>0</v>
      </c>
      <c r="F89" s="59">
        <v>7</v>
      </c>
      <c r="G89" s="59">
        <v>0</v>
      </c>
      <c r="H89" s="159"/>
      <c r="I89" s="159"/>
    </row>
    <row r="90" spans="2:9" ht="12.75">
      <c r="B90" s="56" t="s">
        <v>122</v>
      </c>
      <c r="C90" s="65" t="s">
        <v>6</v>
      </c>
      <c r="D90" s="61" t="s">
        <v>78</v>
      </c>
      <c r="E90" s="48">
        <v>0</v>
      </c>
      <c r="F90" s="48">
        <v>7</v>
      </c>
      <c r="G90" s="48">
        <v>1</v>
      </c>
      <c r="H90" s="69"/>
      <c r="I90" s="69"/>
    </row>
    <row r="91" spans="2:9" ht="12.75">
      <c r="B91" s="56"/>
      <c r="C91" s="65" t="s">
        <v>10</v>
      </c>
      <c r="D91" s="54" t="s">
        <v>633</v>
      </c>
      <c r="E91" s="48">
        <v>0</v>
      </c>
      <c r="F91" s="48">
        <v>7</v>
      </c>
      <c r="G91" s="48">
        <v>2</v>
      </c>
      <c r="H91" s="69">
        <f>H92+H93+H94</f>
        <v>1110684</v>
      </c>
      <c r="I91" s="69">
        <f>I92+I93+I94</f>
        <v>1248825</v>
      </c>
    </row>
    <row r="92" spans="2:9" ht="12.75">
      <c r="B92" s="70" t="s">
        <v>123</v>
      </c>
      <c r="C92" s="64" t="s">
        <v>23</v>
      </c>
      <c r="D92" s="61" t="s">
        <v>79</v>
      </c>
      <c r="E92" s="48">
        <v>0</v>
      </c>
      <c r="F92" s="48">
        <v>7</v>
      </c>
      <c r="G92" s="48">
        <v>3</v>
      </c>
      <c r="H92" s="69"/>
      <c r="I92" s="69"/>
    </row>
    <row r="93" spans="2:9" ht="12.75">
      <c r="B93" s="70" t="s">
        <v>124</v>
      </c>
      <c r="C93" s="64" t="s">
        <v>24</v>
      </c>
      <c r="D93" s="61" t="s">
        <v>80</v>
      </c>
      <c r="E93" s="48">
        <v>0</v>
      </c>
      <c r="F93" s="48">
        <v>7</v>
      </c>
      <c r="G93" s="48">
        <v>4</v>
      </c>
      <c r="H93" s="69">
        <v>1110684</v>
      </c>
      <c r="I93" s="69">
        <v>1248825</v>
      </c>
    </row>
    <row r="94" spans="2:9" ht="12.75">
      <c r="B94" s="70" t="s">
        <v>125</v>
      </c>
      <c r="C94" s="64" t="s">
        <v>25</v>
      </c>
      <c r="D94" s="61" t="s">
        <v>81</v>
      </c>
      <c r="E94" s="48">
        <v>0</v>
      </c>
      <c r="F94" s="48">
        <v>7</v>
      </c>
      <c r="G94" s="48">
        <v>5</v>
      </c>
      <c r="H94" s="69"/>
      <c r="I94" s="69"/>
    </row>
    <row r="95" spans="2:9" ht="12.75">
      <c r="B95" s="56"/>
      <c r="C95" s="65" t="s">
        <v>27</v>
      </c>
      <c r="D95" s="54" t="s">
        <v>634</v>
      </c>
      <c r="E95" s="48">
        <v>0</v>
      </c>
      <c r="F95" s="48">
        <v>7</v>
      </c>
      <c r="G95" s="48">
        <v>6</v>
      </c>
      <c r="H95" s="69">
        <f>H96+H97+H98</f>
        <v>5847852</v>
      </c>
      <c r="I95" s="69">
        <f>I96+I97+I98</f>
        <v>5847852</v>
      </c>
    </row>
    <row r="96" spans="2:9" ht="12.75">
      <c r="B96" s="70" t="s">
        <v>126</v>
      </c>
      <c r="C96" s="64" t="s">
        <v>28</v>
      </c>
      <c r="D96" s="54" t="s">
        <v>84</v>
      </c>
      <c r="E96" s="48">
        <v>0</v>
      </c>
      <c r="F96" s="48">
        <v>7</v>
      </c>
      <c r="G96" s="48">
        <v>7</v>
      </c>
      <c r="H96" s="69">
        <v>5951437</v>
      </c>
      <c r="I96" s="69">
        <v>5951437</v>
      </c>
    </row>
    <row r="97" spans="2:9" ht="12.75">
      <c r="B97" s="70" t="s">
        <v>127</v>
      </c>
      <c r="C97" s="64" t="s">
        <v>29</v>
      </c>
      <c r="D97" s="54" t="s">
        <v>82</v>
      </c>
      <c r="E97" s="48">
        <v>0</v>
      </c>
      <c r="F97" s="48">
        <v>7</v>
      </c>
      <c r="G97" s="48">
        <v>8</v>
      </c>
      <c r="H97" s="69">
        <v>502</v>
      </c>
      <c r="I97" s="69">
        <v>502</v>
      </c>
    </row>
    <row r="98" spans="2:9" ht="12.75">
      <c r="B98" s="70" t="s">
        <v>128</v>
      </c>
      <c r="C98" s="64" t="s">
        <v>30</v>
      </c>
      <c r="D98" s="54" t="s">
        <v>83</v>
      </c>
      <c r="E98" s="48">
        <v>0</v>
      </c>
      <c r="F98" s="48">
        <v>7</v>
      </c>
      <c r="G98" s="48">
        <v>9</v>
      </c>
      <c r="H98" s="69">
        <v>-104087</v>
      </c>
      <c r="I98" s="69">
        <v>-104087</v>
      </c>
    </row>
    <row r="99" spans="2:9" ht="12.75">
      <c r="B99" s="56"/>
      <c r="C99" s="65" t="s">
        <v>51</v>
      </c>
      <c r="D99" s="61" t="s">
        <v>635</v>
      </c>
      <c r="E99" s="48">
        <v>0</v>
      </c>
      <c r="F99" s="48">
        <v>8</v>
      </c>
      <c r="G99" s="48">
        <v>0</v>
      </c>
      <c r="H99" s="69">
        <f>H100-H101</f>
        <v>11005657</v>
      </c>
      <c r="I99" s="69">
        <f>I100-I101</f>
        <v>8719237</v>
      </c>
    </row>
    <row r="100" spans="2:9" ht="12.75">
      <c r="B100" s="70" t="s">
        <v>129</v>
      </c>
      <c r="C100" s="64" t="s">
        <v>87</v>
      </c>
      <c r="D100" s="54" t="s">
        <v>85</v>
      </c>
      <c r="E100" s="48">
        <v>0</v>
      </c>
      <c r="F100" s="48">
        <v>8</v>
      </c>
      <c r="G100" s="48">
        <v>1</v>
      </c>
      <c r="H100" s="69">
        <v>11005657</v>
      </c>
      <c r="I100" s="69">
        <v>8719237</v>
      </c>
    </row>
    <row r="101" spans="2:9" ht="12.75">
      <c r="B101" s="70" t="s">
        <v>130</v>
      </c>
      <c r="C101" s="64" t="s">
        <v>88</v>
      </c>
      <c r="D101" s="54" t="s">
        <v>86</v>
      </c>
      <c r="E101" s="48">
        <v>0</v>
      </c>
      <c r="F101" s="48">
        <v>8</v>
      </c>
      <c r="G101" s="48">
        <v>2</v>
      </c>
      <c r="H101" s="69"/>
      <c r="I101" s="69"/>
    </row>
    <row r="102" spans="2:9" ht="12.75">
      <c r="B102" s="56"/>
      <c r="C102" s="65" t="s">
        <v>52</v>
      </c>
      <c r="D102" s="54" t="s">
        <v>636</v>
      </c>
      <c r="E102" s="48">
        <v>0</v>
      </c>
      <c r="F102" s="48">
        <v>8</v>
      </c>
      <c r="G102" s="48">
        <v>3</v>
      </c>
      <c r="H102" s="69">
        <f>H103-H104</f>
        <v>1366067</v>
      </c>
      <c r="I102" s="69">
        <f>I103-I104</f>
        <v>2636419</v>
      </c>
    </row>
    <row r="103" spans="2:9" ht="12.75">
      <c r="B103" s="70" t="s">
        <v>176</v>
      </c>
      <c r="C103" s="64" t="s">
        <v>91</v>
      </c>
      <c r="D103" s="54" t="s">
        <v>89</v>
      </c>
      <c r="E103" s="48">
        <v>0</v>
      </c>
      <c r="F103" s="48">
        <v>8</v>
      </c>
      <c r="G103" s="48">
        <v>4</v>
      </c>
      <c r="H103" s="69">
        <v>1366067</v>
      </c>
      <c r="I103" s="69">
        <v>2636419</v>
      </c>
    </row>
    <row r="104" spans="2:9" ht="12.75">
      <c r="B104" s="70" t="s">
        <v>131</v>
      </c>
      <c r="C104" s="64" t="s">
        <v>92</v>
      </c>
      <c r="D104" s="54" t="s">
        <v>90</v>
      </c>
      <c r="E104" s="48">
        <v>0</v>
      </c>
      <c r="F104" s="48">
        <v>8</v>
      </c>
      <c r="G104" s="48">
        <v>5</v>
      </c>
      <c r="H104" s="69"/>
      <c r="I104" s="69"/>
    </row>
    <row r="105" spans="2:9" ht="13.5">
      <c r="B105" s="71">
        <v>262</v>
      </c>
      <c r="C105" s="73" t="s">
        <v>4</v>
      </c>
      <c r="D105" s="58" t="s">
        <v>93</v>
      </c>
      <c r="E105" s="59">
        <v>0</v>
      </c>
      <c r="F105" s="59">
        <v>8</v>
      </c>
      <c r="G105" s="59">
        <v>6</v>
      </c>
      <c r="H105" s="69"/>
      <c r="I105" s="69"/>
    </row>
    <row r="106" spans="2:9" ht="13.5">
      <c r="B106" s="56"/>
      <c r="C106" s="66" t="s">
        <v>9</v>
      </c>
      <c r="D106" s="51" t="s">
        <v>550</v>
      </c>
      <c r="E106" s="48">
        <v>0</v>
      </c>
      <c r="F106" s="48">
        <v>8</v>
      </c>
      <c r="G106" s="48">
        <v>7</v>
      </c>
      <c r="H106" s="52">
        <f>H107+H108+H109+H110+H111+H112</f>
        <v>116636905</v>
      </c>
      <c r="I106" s="52">
        <f>I107+I108+I109+I110+I111+I112</f>
        <v>109573556</v>
      </c>
    </row>
    <row r="107" spans="2:9" ht="12.75">
      <c r="B107" s="70" t="s">
        <v>199</v>
      </c>
      <c r="C107" s="65" t="s">
        <v>5</v>
      </c>
      <c r="D107" s="54" t="s">
        <v>94</v>
      </c>
      <c r="E107" s="48">
        <v>0</v>
      </c>
      <c r="F107" s="48">
        <v>8</v>
      </c>
      <c r="G107" s="48">
        <v>8</v>
      </c>
      <c r="H107" s="69">
        <v>22056068</v>
      </c>
      <c r="I107" s="69">
        <v>20700931</v>
      </c>
    </row>
    <row r="108" spans="2:9" ht="12.75">
      <c r="B108" s="70" t="s">
        <v>132</v>
      </c>
      <c r="C108" s="65" t="s">
        <v>6</v>
      </c>
      <c r="D108" s="54" t="s">
        <v>95</v>
      </c>
      <c r="E108" s="48">
        <v>0</v>
      </c>
      <c r="F108" s="48">
        <v>8</v>
      </c>
      <c r="G108" s="48">
        <v>9</v>
      </c>
      <c r="H108" s="69">
        <v>76740664</v>
      </c>
      <c r="I108" s="69">
        <v>72362786</v>
      </c>
    </row>
    <row r="109" spans="2:9" ht="12.75">
      <c r="B109" s="70" t="s">
        <v>177</v>
      </c>
      <c r="C109" s="65" t="s">
        <v>10</v>
      </c>
      <c r="D109" s="54" t="s">
        <v>203</v>
      </c>
      <c r="E109" s="48">
        <v>0</v>
      </c>
      <c r="F109" s="48">
        <v>9</v>
      </c>
      <c r="G109" s="48">
        <v>0</v>
      </c>
      <c r="H109" s="69">
        <v>16528066</v>
      </c>
      <c r="I109" s="69">
        <v>15197732</v>
      </c>
    </row>
    <row r="110" spans="2:9" ht="12.75">
      <c r="B110" s="70" t="s">
        <v>200</v>
      </c>
      <c r="C110" s="65" t="s">
        <v>27</v>
      </c>
      <c r="D110" s="61" t="s">
        <v>96</v>
      </c>
      <c r="E110" s="48">
        <v>0</v>
      </c>
      <c r="F110" s="48">
        <v>9</v>
      </c>
      <c r="G110" s="48">
        <v>1</v>
      </c>
      <c r="H110" s="69">
        <v>405069</v>
      </c>
      <c r="I110" s="69">
        <v>405069</v>
      </c>
    </row>
    <row r="111" spans="2:9" ht="12.75">
      <c r="B111" s="70" t="s">
        <v>178</v>
      </c>
      <c r="C111" s="65" t="s">
        <v>51</v>
      </c>
      <c r="D111" s="54" t="s">
        <v>201</v>
      </c>
      <c r="E111" s="48">
        <v>0</v>
      </c>
      <c r="F111" s="48">
        <v>9</v>
      </c>
      <c r="G111" s="48">
        <v>2</v>
      </c>
      <c r="H111" s="69"/>
      <c r="I111" s="69"/>
    </row>
    <row r="112" spans="2:9" ht="12.75">
      <c r="B112" s="70" t="s">
        <v>179</v>
      </c>
      <c r="C112" s="65" t="s">
        <v>52</v>
      </c>
      <c r="D112" s="61" t="s">
        <v>202</v>
      </c>
      <c r="E112" s="48">
        <v>0</v>
      </c>
      <c r="F112" s="48">
        <v>9</v>
      </c>
      <c r="G112" s="48">
        <v>3</v>
      </c>
      <c r="H112" s="69">
        <v>907038</v>
      </c>
      <c r="I112" s="69">
        <v>907038</v>
      </c>
    </row>
    <row r="113" spans="2:9" ht="13.5">
      <c r="B113" s="56">
        <v>9570</v>
      </c>
      <c r="C113" s="45" t="s">
        <v>44</v>
      </c>
      <c r="D113" s="51" t="s">
        <v>97</v>
      </c>
      <c r="E113" s="48">
        <v>0</v>
      </c>
      <c r="F113" s="48">
        <v>9</v>
      </c>
      <c r="G113" s="48">
        <v>4</v>
      </c>
      <c r="H113" s="69"/>
      <c r="I113" s="69"/>
    </row>
    <row r="114" spans="2:9" ht="13.5">
      <c r="B114" s="56"/>
      <c r="C114" s="45" t="s">
        <v>46</v>
      </c>
      <c r="D114" s="51" t="s">
        <v>551</v>
      </c>
      <c r="E114" s="48">
        <v>0</v>
      </c>
      <c r="F114" s="48">
        <v>9</v>
      </c>
      <c r="G114" s="48">
        <v>5</v>
      </c>
      <c r="H114" s="52">
        <f>H115+H116</f>
        <v>913404</v>
      </c>
      <c r="I114" s="52">
        <f>I115+I116</f>
        <v>912595</v>
      </c>
    </row>
    <row r="115" spans="2:9" ht="12.75">
      <c r="B115" s="70" t="s">
        <v>204</v>
      </c>
      <c r="C115" s="65" t="s">
        <v>5</v>
      </c>
      <c r="D115" s="54" t="s">
        <v>98</v>
      </c>
      <c r="E115" s="48">
        <v>0</v>
      </c>
      <c r="F115" s="48">
        <v>9</v>
      </c>
      <c r="G115" s="48">
        <v>6</v>
      </c>
      <c r="H115" s="69">
        <v>735645</v>
      </c>
      <c r="I115" s="69">
        <v>735645</v>
      </c>
    </row>
    <row r="116" spans="2:9" ht="12.75">
      <c r="B116" s="70" t="s">
        <v>156</v>
      </c>
      <c r="C116" s="65" t="s">
        <v>6</v>
      </c>
      <c r="D116" s="54" t="s">
        <v>83</v>
      </c>
      <c r="E116" s="48">
        <v>0</v>
      </c>
      <c r="F116" s="48">
        <v>9</v>
      </c>
      <c r="G116" s="48">
        <v>7</v>
      </c>
      <c r="H116" s="69">
        <v>177759</v>
      </c>
      <c r="I116" s="69">
        <v>176950</v>
      </c>
    </row>
    <row r="117" spans="2:9" ht="13.5">
      <c r="B117" s="56"/>
      <c r="C117" s="45" t="s">
        <v>47</v>
      </c>
      <c r="D117" s="62" t="s">
        <v>191</v>
      </c>
      <c r="E117" s="48">
        <v>0</v>
      </c>
      <c r="F117" s="48">
        <v>9</v>
      </c>
      <c r="G117" s="48">
        <v>8</v>
      </c>
      <c r="H117" s="52">
        <f>H118</f>
        <v>183597</v>
      </c>
      <c r="I117" s="52">
        <f>I118</f>
        <v>185925</v>
      </c>
    </row>
    <row r="118" spans="2:9" ht="12.75">
      <c r="B118" s="70" t="s">
        <v>139</v>
      </c>
      <c r="C118" s="59" t="s">
        <v>5</v>
      </c>
      <c r="D118" s="61" t="s">
        <v>99</v>
      </c>
      <c r="E118" s="48">
        <v>0</v>
      </c>
      <c r="F118" s="48">
        <v>9</v>
      </c>
      <c r="G118" s="48">
        <v>9</v>
      </c>
      <c r="H118" s="69">
        <v>183597</v>
      </c>
      <c r="I118" s="69">
        <v>185925</v>
      </c>
    </row>
    <row r="119" spans="2:9" ht="13.5">
      <c r="B119" s="56">
        <v>280</v>
      </c>
      <c r="C119" s="45" t="s">
        <v>101</v>
      </c>
      <c r="D119" s="51" t="s">
        <v>100</v>
      </c>
      <c r="E119" s="48">
        <v>1</v>
      </c>
      <c r="F119" s="48">
        <v>0</v>
      </c>
      <c r="G119" s="48">
        <v>0</v>
      </c>
      <c r="H119" s="69"/>
      <c r="I119" s="69"/>
    </row>
    <row r="120" spans="2:9" ht="13.5">
      <c r="B120" s="56"/>
      <c r="C120" s="45" t="s">
        <v>57</v>
      </c>
      <c r="D120" s="51" t="s">
        <v>552</v>
      </c>
      <c r="E120" s="48">
        <v>1</v>
      </c>
      <c r="F120" s="48">
        <v>0</v>
      </c>
      <c r="G120" s="48">
        <v>1</v>
      </c>
      <c r="H120" s="52">
        <f>H121+H122+H123</f>
        <v>0</v>
      </c>
      <c r="I120" s="52">
        <f>I121+I122+I123</f>
        <v>0</v>
      </c>
    </row>
    <row r="121" spans="2:9" ht="12.75">
      <c r="B121" s="70" t="s">
        <v>133</v>
      </c>
      <c r="C121" s="59" t="s">
        <v>5</v>
      </c>
      <c r="D121" s="61" t="s">
        <v>102</v>
      </c>
      <c r="E121" s="48">
        <v>1</v>
      </c>
      <c r="F121" s="48">
        <v>0</v>
      </c>
      <c r="G121" s="48">
        <v>2</v>
      </c>
      <c r="H121" s="69"/>
      <c r="I121" s="69"/>
    </row>
    <row r="122" spans="2:9" ht="12.75">
      <c r="B122" s="70" t="s">
        <v>134</v>
      </c>
      <c r="C122" s="59" t="s">
        <v>6</v>
      </c>
      <c r="D122" s="61" t="s">
        <v>103</v>
      </c>
      <c r="E122" s="48">
        <v>1</v>
      </c>
      <c r="F122" s="48">
        <v>0</v>
      </c>
      <c r="G122" s="48">
        <v>3</v>
      </c>
      <c r="H122" s="69"/>
      <c r="I122" s="69"/>
    </row>
    <row r="123" spans="2:9" ht="12.75">
      <c r="B123" s="70" t="s">
        <v>135</v>
      </c>
      <c r="C123" s="59" t="s">
        <v>10</v>
      </c>
      <c r="D123" s="61" t="s">
        <v>104</v>
      </c>
      <c r="E123" s="48">
        <v>1</v>
      </c>
      <c r="F123" s="48">
        <v>0</v>
      </c>
      <c r="G123" s="48">
        <v>4</v>
      </c>
      <c r="H123" s="69"/>
      <c r="I123" s="69"/>
    </row>
    <row r="124" spans="2:10" ht="15.75" customHeight="1">
      <c r="B124" s="34"/>
      <c r="C124" s="39"/>
      <c r="D124" s="40"/>
      <c r="E124" s="33"/>
      <c r="F124" s="33"/>
      <c r="G124" s="33"/>
      <c r="H124" s="41"/>
      <c r="I124" s="41"/>
      <c r="J124" s="28"/>
    </row>
    <row r="125" spans="2:9" ht="15" customHeight="1">
      <c r="B125" s="34"/>
      <c r="C125" s="39"/>
      <c r="D125" s="40"/>
      <c r="E125" s="33"/>
      <c r="F125" s="33"/>
      <c r="G125" s="33"/>
      <c r="H125" s="41"/>
      <c r="I125" s="41"/>
    </row>
    <row r="126" spans="2:9" ht="13.5">
      <c r="B126" s="56"/>
      <c r="C126" s="45" t="s">
        <v>105</v>
      </c>
      <c r="D126" s="51" t="s">
        <v>553</v>
      </c>
      <c r="E126" s="48">
        <v>1</v>
      </c>
      <c r="F126" s="48">
        <v>0</v>
      </c>
      <c r="G126" s="48">
        <v>5</v>
      </c>
      <c r="H126" s="52">
        <f>H127+H128+H129+H130+H131</f>
        <v>4458436</v>
      </c>
      <c r="I126" s="52">
        <f>I127+I128+I129+I130+I131</f>
        <v>5665481</v>
      </c>
    </row>
    <row r="127" spans="2:9" ht="12.75">
      <c r="B127" s="70" t="s">
        <v>136</v>
      </c>
      <c r="C127" s="59" t="s">
        <v>5</v>
      </c>
      <c r="D127" s="54" t="s">
        <v>106</v>
      </c>
      <c r="E127" s="48">
        <v>1</v>
      </c>
      <c r="F127" s="48">
        <v>0</v>
      </c>
      <c r="G127" s="48">
        <v>6</v>
      </c>
      <c r="H127" s="69">
        <v>910977</v>
      </c>
      <c r="I127" s="69">
        <v>512839</v>
      </c>
    </row>
    <row r="128" spans="2:9" ht="12.75">
      <c r="B128" s="70" t="s">
        <v>137</v>
      </c>
      <c r="C128" s="59" t="s">
        <v>6</v>
      </c>
      <c r="D128" s="54" t="s">
        <v>107</v>
      </c>
      <c r="E128" s="48">
        <v>1</v>
      </c>
      <c r="F128" s="48">
        <v>0</v>
      </c>
      <c r="G128" s="48">
        <v>7</v>
      </c>
      <c r="H128" s="69">
        <v>3052896</v>
      </c>
      <c r="I128" s="69">
        <v>3432123</v>
      </c>
    </row>
    <row r="129" spans="2:9" ht="12.75">
      <c r="B129" s="74" t="s">
        <v>180</v>
      </c>
      <c r="C129" s="59" t="s">
        <v>10</v>
      </c>
      <c r="D129" s="75" t="s">
        <v>182</v>
      </c>
      <c r="E129" s="59">
        <v>1</v>
      </c>
      <c r="F129" s="59">
        <v>0</v>
      </c>
      <c r="G129" s="59">
        <v>8</v>
      </c>
      <c r="H129" s="69">
        <v>62392</v>
      </c>
      <c r="I129" s="69">
        <v>377076</v>
      </c>
    </row>
    <row r="130" spans="2:9" ht="12.75">
      <c r="B130" s="74" t="s">
        <v>181</v>
      </c>
      <c r="C130" s="59" t="s">
        <v>27</v>
      </c>
      <c r="D130" s="72" t="s">
        <v>108</v>
      </c>
      <c r="E130" s="59">
        <v>1</v>
      </c>
      <c r="F130" s="59">
        <v>0</v>
      </c>
      <c r="G130" s="59">
        <v>9</v>
      </c>
      <c r="H130" s="159">
        <v>432171</v>
      </c>
      <c r="I130" s="159">
        <v>1343443</v>
      </c>
    </row>
    <row r="131" spans="2:9" ht="12.75">
      <c r="B131" s="74" t="s">
        <v>192</v>
      </c>
      <c r="C131" s="59" t="s">
        <v>51</v>
      </c>
      <c r="D131" s="72" t="s">
        <v>184</v>
      </c>
      <c r="E131" s="59">
        <v>1</v>
      </c>
      <c r="F131" s="59">
        <v>1</v>
      </c>
      <c r="G131" s="59">
        <v>0</v>
      </c>
      <c r="H131" s="159"/>
      <c r="I131" s="159"/>
    </row>
    <row r="132" spans="2:9" ht="13.5">
      <c r="B132" s="56"/>
      <c r="C132" s="45" t="s">
        <v>109</v>
      </c>
      <c r="D132" s="51" t="s">
        <v>554</v>
      </c>
      <c r="E132" s="48">
        <v>1</v>
      </c>
      <c r="F132" s="48">
        <v>1</v>
      </c>
      <c r="G132" s="48">
        <v>1</v>
      </c>
      <c r="H132" s="52">
        <f>H133+H134</f>
        <v>9338491</v>
      </c>
      <c r="I132" s="52">
        <f>I133+I134</f>
        <v>7911727</v>
      </c>
    </row>
    <row r="133" spans="2:9" ht="12.75">
      <c r="B133" s="70" t="s">
        <v>138</v>
      </c>
      <c r="C133" s="59" t="s">
        <v>5</v>
      </c>
      <c r="D133" s="61" t="s">
        <v>110</v>
      </c>
      <c r="E133" s="48">
        <v>1</v>
      </c>
      <c r="F133" s="48">
        <v>1</v>
      </c>
      <c r="G133" s="48">
        <v>2</v>
      </c>
      <c r="H133" s="69"/>
      <c r="I133" s="69"/>
    </row>
    <row r="134" spans="2:9" ht="25.5">
      <c r="B134" s="70" t="s">
        <v>205</v>
      </c>
      <c r="C134" s="59" t="s">
        <v>6</v>
      </c>
      <c r="D134" s="76" t="s">
        <v>111</v>
      </c>
      <c r="E134" s="48">
        <v>1</v>
      </c>
      <c r="F134" s="48">
        <v>1</v>
      </c>
      <c r="G134" s="48">
        <v>3</v>
      </c>
      <c r="H134" s="69">
        <v>9338491</v>
      </c>
      <c r="I134" s="69">
        <v>7911727</v>
      </c>
    </row>
    <row r="135" spans="2:9" ht="26.25">
      <c r="B135" s="56"/>
      <c r="C135" s="45" t="s">
        <v>112</v>
      </c>
      <c r="D135" s="51" t="s">
        <v>555</v>
      </c>
      <c r="E135" s="48">
        <v>1</v>
      </c>
      <c r="F135" s="48">
        <v>1</v>
      </c>
      <c r="G135" s="48">
        <v>4</v>
      </c>
      <c r="H135" s="52">
        <f>H85+H105+H106+H113+H114+H117+H119+H120+H126+H132</f>
        <v>172107133</v>
      </c>
      <c r="I135" s="52">
        <f>I85+I105+I106+I113+I114+I117+I119+I120+I126+I132</f>
        <v>163947657</v>
      </c>
    </row>
    <row r="136" spans="2:9" ht="13.5">
      <c r="B136" s="56" t="s">
        <v>157</v>
      </c>
      <c r="C136" s="45" t="s">
        <v>113</v>
      </c>
      <c r="D136" s="62" t="s">
        <v>74</v>
      </c>
      <c r="E136" s="48">
        <v>1</v>
      </c>
      <c r="F136" s="48">
        <v>1</v>
      </c>
      <c r="G136" s="48">
        <v>5</v>
      </c>
      <c r="H136" s="69">
        <f>H79</f>
        <v>3411452</v>
      </c>
      <c r="I136" s="69">
        <f>I79</f>
        <v>3613070</v>
      </c>
    </row>
    <row r="137" ht="12.75">
      <c r="D137" s="42"/>
    </row>
    <row r="138" spans="4:9" ht="12.75">
      <c r="D138" s="42"/>
      <c r="H138" s="43"/>
      <c r="I138" s="43"/>
    </row>
    <row r="139" spans="2:4" ht="12.75">
      <c r="B139" s="27" t="s">
        <v>663</v>
      </c>
      <c r="D139" s="42"/>
    </row>
    <row r="140" spans="2:9" ht="12.75">
      <c r="B140" s="27" t="s">
        <v>681</v>
      </c>
      <c r="D140" s="28"/>
      <c r="H140" s="44" t="s">
        <v>210</v>
      </c>
      <c r="I140" s="44" t="s">
        <v>211</v>
      </c>
    </row>
    <row r="141" ht="12.75">
      <c r="D141" s="28"/>
    </row>
    <row r="142" ht="12.75">
      <c r="I142" s="160" t="s">
        <v>664</v>
      </c>
    </row>
    <row r="146" ht="12.75">
      <c r="D146" s="42"/>
    </row>
    <row r="147" ht="12.75">
      <c r="D147" s="42"/>
    </row>
    <row r="148" ht="12.75">
      <c r="D148" s="42"/>
    </row>
    <row r="149" ht="12.75">
      <c r="D149" s="42"/>
    </row>
    <row r="150" ht="12.75">
      <c r="D150" s="42"/>
    </row>
    <row r="151" ht="12.75">
      <c r="D151" s="42"/>
    </row>
    <row r="152" ht="12.75">
      <c r="D152" s="42"/>
    </row>
    <row r="153" ht="12.75">
      <c r="D153" s="42"/>
    </row>
    <row r="154" ht="12.75">
      <c r="D154" s="42"/>
    </row>
    <row r="155" ht="12.75">
      <c r="D155" s="42"/>
    </row>
    <row r="156" ht="12.75">
      <c r="D156" s="42"/>
    </row>
    <row r="157" ht="12.75">
      <c r="D157" s="42"/>
    </row>
    <row r="158" ht="12.75">
      <c r="D158" s="42"/>
    </row>
    <row r="159" ht="12.75">
      <c r="D159" s="42"/>
    </row>
    <row r="160" ht="12.75">
      <c r="D160" s="42"/>
    </row>
    <row r="161" ht="12.75">
      <c r="D161" s="42"/>
    </row>
    <row r="162" ht="12.75">
      <c r="D162" s="42"/>
    </row>
    <row r="163" ht="12.75">
      <c r="D163" s="42"/>
    </row>
    <row r="164" ht="12.75">
      <c r="D164" s="42"/>
    </row>
    <row r="165" ht="12.75">
      <c r="D165" s="42"/>
    </row>
    <row r="166" ht="12.75">
      <c r="D166" s="42"/>
    </row>
    <row r="167" spans="4:10" ht="12.75">
      <c r="D167" s="42"/>
      <c r="J167" s="28"/>
    </row>
    <row r="168" ht="12.75">
      <c r="D168" s="42"/>
    </row>
    <row r="169" ht="12.75">
      <c r="D169" s="42"/>
    </row>
    <row r="170" ht="12.75">
      <c r="D170" s="42"/>
    </row>
    <row r="171" ht="12.75">
      <c r="D171" s="42"/>
    </row>
    <row r="172" ht="12.75">
      <c r="D172" s="42"/>
    </row>
    <row r="173" ht="12.75">
      <c r="D173" s="42"/>
    </row>
    <row r="174" ht="12.75">
      <c r="D174" s="42"/>
    </row>
    <row r="175" ht="12.75">
      <c r="D175" s="42"/>
    </row>
    <row r="176" ht="12.75">
      <c r="D176" s="42"/>
    </row>
    <row r="177" ht="12.75">
      <c r="D177" s="42"/>
    </row>
    <row r="178" ht="12.75">
      <c r="D178" s="42"/>
    </row>
    <row r="179" ht="12.75">
      <c r="D179" s="42"/>
    </row>
    <row r="180" ht="12.75">
      <c r="D180" s="42"/>
    </row>
    <row r="181" ht="12.75">
      <c r="D181" s="42"/>
    </row>
    <row r="182" ht="12.75">
      <c r="D182" s="42"/>
    </row>
    <row r="183" ht="12.75">
      <c r="D183" s="42"/>
    </row>
    <row r="184" ht="12.75">
      <c r="D184" s="42"/>
    </row>
    <row r="185" ht="12.75">
      <c r="D185" s="42"/>
    </row>
    <row r="186" ht="12.75">
      <c r="D186" s="42"/>
    </row>
    <row r="187" ht="12.75">
      <c r="D187" s="42"/>
    </row>
    <row r="188" ht="12.75">
      <c r="D188" s="42"/>
    </row>
    <row r="189" ht="12.75">
      <c r="D189" s="42"/>
    </row>
    <row r="190" ht="12.75">
      <c r="D190" s="42"/>
    </row>
    <row r="191" ht="12.75">
      <c r="D191" s="42"/>
    </row>
    <row r="192" ht="12.75">
      <c r="D192" s="42"/>
    </row>
    <row r="193" ht="12.75">
      <c r="D193" s="42"/>
    </row>
  </sheetData>
  <sheetProtection/>
  <mergeCells count="12">
    <mergeCell ref="B9:I9"/>
    <mergeCell ref="E82:G82"/>
    <mergeCell ref="C82:D82"/>
    <mergeCell ref="B10:I10"/>
    <mergeCell ref="E13:G13"/>
    <mergeCell ref="E14:G14"/>
    <mergeCell ref="E83:G83"/>
    <mergeCell ref="E84:G84"/>
    <mergeCell ref="C83:D83"/>
    <mergeCell ref="C12:D12"/>
    <mergeCell ref="C13:D13"/>
    <mergeCell ref="E12:G12"/>
  </mergeCells>
  <printOptions/>
  <pageMargins left="0.5118110236220472" right="0.3937007874015748" top="0.5511811023622047" bottom="0.35433070866141736" header="0.35433070866141736" footer="0.1968503937007874"/>
  <pageSetup horizontalDpi="600" verticalDpi="600" orientation="landscape" paperSize="9" scale="80" r:id="rId1"/>
  <rowBreaks count="3" manualBreakCount="3">
    <brk id="46" max="255" man="1"/>
    <brk id="81" max="255" man="1"/>
    <brk id="1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zoomScalePageLayoutView="0" workbookViewId="0" topLeftCell="A93">
      <selection activeCell="H128" sqref="H128"/>
    </sheetView>
  </sheetViews>
  <sheetFormatPr defaultColWidth="9.140625" defaultRowHeight="12.75"/>
  <cols>
    <col min="1" max="1" width="17.7109375" style="27" customWidth="1"/>
    <col min="2" max="2" width="5.8515625" style="27" customWidth="1"/>
    <col min="3" max="3" width="69.8515625" style="27" customWidth="1"/>
    <col min="4" max="6" width="2.7109375" style="27" customWidth="1"/>
    <col min="7" max="7" width="18.8515625" style="27" customWidth="1"/>
    <col min="8" max="8" width="18.00390625" style="27" customWidth="1"/>
    <col min="9" max="16384" width="9.140625" style="27" customWidth="1"/>
  </cols>
  <sheetData>
    <row r="1" spans="1:8" s="31" customFormat="1" ht="13.5">
      <c r="A1" s="161" t="s">
        <v>662</v>
      </c>
      <c r="B1" s="26"/>
      <c r="C1" s="26"/>
      <c r="D1" s="26"/>
      <c r="F1" s="26"/>
      <c r="G1" s="26"/>
      <c r="H1" s="7" t="s">
        <v>533</v>
      </c>
    </row>
    <row r="2" spans="1:8" s="31" customFormat="1" ht="13.5">
      <c r="A2" s="161" t="s">
        <v>665</v>
      </c>
      <c r="B2" s="26"/>
      <c r="C2" s="26"/>
      <c r="D2" s="26"/>
      <c r="F2" s="26"/>
      <c r="G2" s="26"/>
      <c r="H2" s="122" t="s">
        <v>537</v>
      </c>
    </row>
    <row r="3" spans="1:8" s="31" customFormat="1" ht="13.5">
      <c r="A3" s="161" t="s">
        <v>666</v>
      </c>
      <c r="B3" s="26"/>
      <c r="C3" s="26"/>
      <c r="D3" s="26"/>
      <c r="F3" s="26"/>
      <c r="G3" s="26"/>
      <c r="H3" s="29"/>
    </row>
    <row r="4" spans="1:8" s="31" customFormat="1" ht="13.5">
      <c r="A4" s="162" t="s">
        <v>667</v>
      </c>
      <c r="B4" s="26"/>
      <c r="C4" s="26"/>
      <c r="D4" s="26"/>
      <c r="E4" s="26"/>
      <c r="F4" s="26"/>
      <c r="G4" s="26"/>
      <c r="H4" s="30"/>
    </row>
    <row r="5" spans="1:8" s="31" customFormat="1" ht="13.5">
      <c r="A5" s="162" t="s">
        <v>668</v>
      </c>
      <c r="B5" s="26"/>
      <c r="C5" s="26"/>
      <c r="D5" s="26"/>
      <c r="E5" s="26"/>
      <c r="F5" s="26"/>
      <c r="G5" s="26"/>
      <c r="H5" s="29"/>
    </row>
    <row r="6" spans="1:8" ht="13.5">
      <c r="A6" s="31"/>
      <c r="B6" s="26"/>
      <c r="C6" s="26"/>
      <c r="D6" s="26"/>
      <c r="E6" s="26"/>
      <c r="F6" s="26"/>
      <c r="G6" s="26"/>
      <c r="H6" s="30"/>
    </row>
    <row r="7" spans="1:8" ht="13.5">
      <c r="A7" s="31"/>
      <c r="B7" s="26"/>
      <c r="C7" s="26"/>
      <c r="D7" s="26"/>
      <c r="E7" s="26"/>
      <c r="F7" s="26"/>
      <c r="G7" s="26"/>
      <c r="H7" s="29"/>
    </row>
    <row r="8" spans="1:8" ht="1.5" customHeight="1">
      <c r="A8" s="31"/>
      <c r="B8" s="26"/>
      <c r="C8" s="26"/>
      <c r="D8" s="26"/>
      <c r="E8" s="26"/>
      <c r="F8" s="26"/>
      <c r="G8" s="26"/>
      <c r="H8" s="29"/>
    </row>
    <row r="9" spans="1:8" ht="29.25" customHeight="1">
      <c r="A9" s="184" t="s">
        <v>613</v>
      </c>
      <c r="B9" s="185"/>
      <c r="C9" s="185"/>
      <c r="D9" s="185"/>
      <c r="E9" s="185"/>
      <c r="F9" s="185"/>
      <c r="G9" s="185"/>
      <c r="H9" s="186"/>
    </row>
    <row r="10" spans="1:8" ht="12.75">
      <c r="A10" s="187" t="s">
        <v>682</v>
      </c>
      <c r="B10" s="187"/>
      <c r="C10" s="187"/>
      <c r="D10" s="187"/>
      <c r="E10" s="187"/>
      <c r="F10" s="187"/>
      <c r="G10" s="187"/>
      <c r="H10" s="187"/>
    </row>
    <row r="12" spans="1:8" ht="27">
      <c r="A12" s="45" t="s">
        <v>193</v>
      </c>
      <c r="B12" s="176" t="s">
        <v>1</v>
      </c>
      <c r="C12" s="175"/>
      <c r="D12" s="176" t="s">
        <v>0</v>
      </c>
      <c r="E12" s="182"/>
      <c r="F12" s="182"/>
      <c r="G12" s="133" t="s">
        <v>683</v>
      </c>
      <c r="H12" s="133" t="s">
        <v>684</v>
      </c>
    </row>
    <row r="13" spans="1:8" ht="13.5">
      <c r="A13" s="45">
        <v>1</v>
      </c>
      <c r="B13" s="174">
        <v>2</v>
      </c>
      <c r="C13" s="175"/>
      <c r="D13" s="176">
        <v>3</v>
      </c>
      <c r="E13" s="182"/>
      <c r="F13" s="182"/>
      <c r="G13" s="45">
        <v>4</v>
      </c>
      <c r="H13" s="45">
        <v>5</v>
      </c>
    </row>
    <row r="14" spans="1:8" s="31" customFormat="1" ht="13.5">
      <c r="A14" s="46"/>
      <c r="B14" s="46" t="s">
        <v>213</v>
      </c>
      <c r="C14" s="137" t="s">
        <v>556</v>
      </c>
      <c r="D14" s="56">
        <v>0</v>
      </c>
      <c r="E14" s="56">
        <v>0</v>
      </c>
      <c r="F14" s="56">
        <v>1</v>
      </c>
      <c r="G14" s="84">
        <f>G15+G16+G17+G18+G19+G20+G21+G22</f>
        <v>24792061</v>
      </c>
      <c r="H14" s="84">
        <f>H15+H16+H17+H18+H19+H20+H21+H22</f>
        <v>21934882</v>
      </c>
    </row>
    <row r="15" spans="1:8" ht="12.75">
      <c r="A15" s="85" t="s">
        <v>214</v>
      </c>
      <c r="B15" s="56" t="s">
        <v>215</v>
      </c>
      <c r="C15" s="92" t="s">
        <v>216</v>
      </c>
      <c r="D15" s="56">
        <v>0</v>
      </c>
      <c r="E15" s="56">
        <v>0</v>
      </c>
      <c r="F15" s="56">
        <v>2</v>
      </c>
      <c r="G15" s="86">
        <v>36126502</v>
      </c>
      <c r="H15" s="86">
        <v>36543566</v>
      </c>
    </row>
    <row r="16" spans="1:8" ht="12.75">
      <c r="A16" s="85" t="s">
        <v>217</v>
      </c>
      <c r="B16" s="56" t="s">
        <v>6</v>
      </c>
      <c r="C16" s="92" t="s">
        <v>218</v>
      </c>
      <c r="D16" s="56">
        <v>0</v>
      </c>
      <c r="E16" s="56">
        <v>0</v>
      </c>
      <c r="F16" s="56">
        <v>3</v>
      </c>
      <c r="G16" s="86">
        <v>362044</v>
      </c>
      <c r="H16" s="86">
        <v>142550</v>
      </c>
    </row>
    <row r="17" spans="1:8" ht="25.5">
      <c r="A17" s="85" t="s">
        <v>219</v>
      </c>
      <c r="B17" s="56" t="s">
        <v>220</v>
      </c>
      <c r="C17" s="92" t="s">
        <v>221</v>
      </c>
      <c r="D17" s="56">
        <v>0</v>
      </c>
      <c r="E17" s="56">
        <v>0</v>
      </c>
      <c r="F17" s="56">
        <v>4</v>
      </c>
      <c r="G17" s="86">
        <v>-323449</v>
      </c>
      <c r="H17" s="86">
        <v>-144375</v>
      </c>
    </row>
    <row r="18" spans="1:8" ht="12.75">
      <c r="A18" s="85" t="s">
        <v>222</v>
      </c>
      <c r="B18" s="56" t="s">
        <v>223</v>
      </c>
      <c r="C18" s="92" t="s">
        <v>224</v>
      </c>
      <c r="D18" s="56">
        <v>0</v>
      </c>
      <c r="E18" s="56">
        <v>0</v>
      </c>
      <c r="F18" s="56">
        <v>5</v>
      </c>
      <c r="G18" s="86">
        <v>-9849546</v>
      </c>
      <c r="H18" s="86">
        <v>-12495223</v>
      </c>
    </row>
    <row r="19" spans="1:8" ht="12.75">
      <c r="A19" s="85" t="s">
        <v>225</v>
      </c>
      <c r="B19" s="56" t="s">
        <v>226</v>
      </c>
      <c r="C19" s="92" t="s">
        <v>227</v>
      </c>
      <c r="D19" s="56">
        <v>0</v>
      </c>
      <c r="E19" s="56">
        <v>0</v>
      </c>
      <c r="F19" s="56">
        <v>6</v>
      </c>
      <c r="G19" s="86">
        <v>-633877</v>
      </c>
      <c r="H19" s="86">
        <v>-805138</v>
      </c>
    </row>
    <row r="20" spans="1:8" ht="12.75">
      <c r="A20" s="85" t="s">
        <v>228</v>
      </c>
      <c r="B20" s="56" t="s">
        <v>229</v>
      </c>
      <c r="C20" s="92" t="s">
        <v>230</v>
      </c>
      <c r="D20" s="56">
        <v>0</v>
      </c>
      <c r="E20" s="56">
        <v>0</v>
      </c>
      <c r="F20" s="56">
        <v>7</v>
      </c>
      <c r="G20" s="86">
        <v>-1355138</v>
      </c>
      <c r="H20" s="86">
        <v>-2953218</v>
      </c>
    </row>
    <row r="21" spans="1:8" ht="12.75">
      <c r="A21" s="85" t="s">
        <v>231</v>
      </c>
      <c r="B21" s="56" t="s">
        <v>232</v>
      </c>
      <c r="C21" s="92" t="s">
        <v>233</v>
      </c>
      <c r="D21" s="56">
        <v>0</v>
      </c>
      <c r="E21" s="56">
        <v>0</v>
      </c>
      <c r="F21" s="56">
        <v>8</v>
      </c>
      <c r="G21" s="86">
        <v>465525</v>
      </c>
      <c r="H21" s="86">
        <v>1646720</v>
      </c>
    </row>
    <row r="22" spans="1:8" ht="12.75">
      <c r="A22" s="85" t="s">
        <v>234</v>
      </c>
      <c r="B22" s="56" t="s">
        <v>235</v>
      </c>
      <c r="C22" s="92" t="s">
        <v>236</v>
      </c>
      <c r="D22" s="56">
        <v>0</v>
      </c>
      <c r="E22" s="56">
        <v>0</v>
      </c>
      <c r="F22" s="56">
        <v>9</v>
      </c>
      <c r="G22" s="86"/>
      <c r="H22" s="86"/>
    </row>
    <row r="23" spans="1:8" s="31" customFormat="1" ht="13.5">
      <c r="A23" s="56"/>
      <c r="B23" s="87" t="s">
        <v>237</v>
      </c>
      <c r="C23" s="91" t="s">
        <v>557</v>
      </c>
      <c r="D23" s="56">
        <v>0</v>
      </c>
      <c r="E23" s="56">
        <v>1</v>
      </c>
      <c r="F23" s="56">
        <v>0</v>
      </c>
      <c r="G23" s="84">
        <f>G24+G25+G29+G30+G31+G35+G36</f>
        <v>931462</v>
      </c>
      <c r="H23" s="84">
        <f>H24+H25+H29+H30+H31+H35+H36</f>
        <v>819449</v>
      </c>
    </row>
    <row r="24" spans="1:8" ht="12.75">
      <c r="A24" s="85" t="s">
        <v>238</v>
      </c>
      <c r="B24" s="71" t="s">
        <v>5</v>
      </c>
      <c r="C24" s="94" t="s">
        <v>239</v>
      </c>
      <c r="D24" s="56">
        <v>0</v>
      </c>
      <c r="E24" s="56">
        <v>1</v>
      </c>
      <c r="F24" s="56">
        <v>1</v>
      </c>
      <c r="G24" s="86">
        <v>291765</v>
      </c>
      <c r="H24" s="86">
        <v>269879</v>
      </c>
    </row>
    <row r="25" spans="1:8" ht="12.75">
      <c r="A25" s="85"/>
      <c r="B25" s="88" t="s">
        <v>6</v>
      </c>
      <c r="C25" s="92" t="s">
        <v>240</v>
      </c>
      <c r="D25" s="56">
        <v>0</v>
      </c>
      <c r="E25" s="56">
        <v>1</v>
      </c>
      <c r="F25" s="56">
        <v>2</v>
      </c>
      <c r="G25" s="86">
        <f>G26+G27+G28</f>
        <v>28136</v>
      </c>
      <c r="H25" s="86">
        <f>H26+H27+H28</f>
        <v>34666</v>
      </c>
    </row>
    <row r="26" spans="1:8" ht="12.75">
      <c r="A26" s="85" t="s">
        <v>241</v>
      </c>
      <c r="B26" s="71" t="s">
        <v>19</v>
      </c>
      <c r="C26" s="76" t="s">
        <v>242</v>
      </c>
      <c r="D26" s="56">
        <v>0</v>
      </c>
      <c r="E26" s="56">
        <v>1</v>
      </c>
      <c r="F26" s="56">
        <v>3</v>
      </c>
      <c r="G26" s="86">
        <v>28136</v>
      </c>
      <c r="H26" s="86">
        <v>34666</v>
      </c>
    </row>
    <row r="27" spans="1:8" ht="12.75">
      <c r="A27" s="71">
        <v>749</v>
      </c>
      <c r="B27" s="71" t="s">
        <v>20</v>
      </c>
      <c r="C27" s="75" t="s">
        <v>243</v>
      </c>
      <c r="D27" s="71">
        <v>0</v>
      </c>
      <c r="E27" s="71">
        <v>1</v>
      </c>
      <c r="F27" s="71">
        <v>4</v>
      </c>
      <c r="G27" s="89"/>
      <c r="H27" s="89"/>
    </row>
    <row r="28" spans="1:8" ht="12.75">
      <c r="A28" s="85" t="s">
        <v>244</v>
      </c>
      <c r="B28" s="71" t="s">
        <v>21</v>
      </c>
      <c r="C28" s="76" t="s">
        <v>245</v>
      </c>
      <c r="D28" s="56">
        <v>0</v>
      </c>
      <c r="E28" s="56">
        <v>1</v>
      </c>
      <c r="F28" s="56">
        <v>5</v>
      </c>
      <c r="G28" s="86"/>
      <c r="H28" s="86"/>
    </row>
    <row r="29" spans="1:8" ht="12.75">
      <c r="A29" s="85" t="s">
        <v>246</v>
      </c>
      <c r="B29" s="71" t="s">
        <v>10</v>
      </c>
      <c r="C29" s="76" t="s">
        <v>247</v>
      </c>
      <c r="D29" s="56">
        <v>0</v>
      </c>
      <c r="E29" s="56">
        <v>1</v>
      </c>
      <c r="F29" s="56">
        <v>6</v>
      </c>
      <c r="G29" s="86">
        <v>534453</v>
      </c>
      <c r="H29" s="86">
        <v>395341</v>
      </c>
    </row>
    <row r="30" spans="1:8" ht="12.75">
      <c r="A30" s="85" t="s">
        <v>248</v>
      </c>
      <c r="B30" s="71" t="s">
        <v>27</v>
      </c>
      <c r="C30" s="76" t="s">
        <v>249</v>
      </c>
      <c r="D30" s="56">
        <v>0</v>
      </c>
      <c r="E30" s="56">
        <v>1</v>
      </c>
      <c r="F30" s="56">
        <v>7</v>
      </c>
      <c r="G30" s="86">
        <v>14651</v>
      </c>
      <c r="H30" s="86">
        <v>5418</v>
      </c>
    </row>
    <row r="31" spans="1:8" ht="12.75">
      <c r="A31" s="56"/>
      <c r="B31" s="71" t="s">
        <v>51</v>
      </c>
      <c r="C31" s="76" t="s">
        <v>250</v>
      </c>
      <c r="D31" s="56">
        <v>0</v>
      </c>
      <c r="E31" s="56">
        <v>1</v>
      </c>
      <c r="F31" s="56">
        <v>8</v>
      </c>
      <c r="G31" s="86">
        <f>G32+G33+G34</f>
        <v>0</v>
      </c>
      <c r="H31" s="86"/>
    </row>
    <row r="32" spans="1:8" ht="12.75">
      <c r="A32" s="85" t="s">
        <v>251</v>
      </c>
      <c r="B32" s="71" t="s">
        <v>87</v>
      </c>
      <c r="C32" s="76" t="s">
        <v>252</v>
      </c>
      <c r="D32" s="56">
        <v>0</v>
      </c>
      <c r="E32" s="56">
        <v>1</v>
      </c>
      <c r="F32" s="56">
        <v>9</v>
      </c>
      <c r="G32" s="86"/>
      <c r="H32" s="86"/>
    </row>
    <row r="33" spans="1:8" ht="12.75">
      <c r="A33" s="85" t="s">
        <v>251</v>
      </c>
      <c r="B33" s="71" t="s">
        <v>88</v>
      </c>
      <c r="C33" s="76" t="s">
        <v>253</v>
      </c>
      <c r="D33" s="56">
        <v>0</v>
      </c>
      <c r="E33" s="56">
        <v>2</v>
      </c>
      <c r="F33" s="56">
        <v>0</v>
      </c>
      <c r="G33" s="86"/>
      <c r="H33" s="86"/>
    </row>
    <row r="34" spans="1:8" ht="12.75">
      <c r="A34" s="85" t="s">
        <v>251</v>
      </c>
      <c r="B34" s="71" t="s">
        <v>254</v>
      </c>
      <c r="C34" s="76" t="s">
        <v>255</v>
      </c>
      <c r="D34" s="56">
        <v>0</v>
      </c>
      <c r="E34" s="56">
        <v>2</v>
      </c>
      <c r="F34" s="56">
        <v>1</v>
      </c>
      <c r="G34" s="86"/>
      <c r="H34" s="86"/>
    </row>
    <row r="35" spans="1:8" ht="12.75">
      <c r="A35" s="85" t="s">
        <v>256</v>
      </c>
      <c r="B35" s="71" t="s">
        <v>52</v>
      </c>
      <c r="C35" s="76" t="s">
        <v>257</v>
      </c>
      <c r="D35" s="56">
        <v>0</v>
      </c>
      <c r="E35" s="56">
        <v>2</v>
      </c>
      <c r="F35" s="56">
        <v>2</v>
      </c>
      <c r="G35" s="86"/>
      <c r="H35" s="86">
        <v>22</v>
      </c>
    </row>
    <row r="36" spans="1:8" ht="12.75">
      <c r="A36" s="85" t="s">
        <v>258</v>
      </c>
      <c r="B36" s="71" t="s">
        <v>55</v>
      </c>
      <c r="C36" s="76" t="s">
        <v>259</v>
      </c>
      <c r="D36" s="56">
        <v>0</v>
      </c>
      <c r="E36" s="56">
        <v>2</v>
      </c>
      <c r="F36" s="56">
        <v>3</v>
      </c>
      <c r="G36" s="86">
        <v>62457</v>
      </c>
      <c r="H36" s="86">
        <v>114123</v>
      </c>
    </row>
    <row r="37" spans="1:8" s="31" customFormat="1" ht="13.5">
      <c r="A37" s="90" t="s">
        <v>260</v>
      </c>
      <c r="B37" s="87" t="s">
        <v>261</v>
      </c>
      <c r="C37" s="135" t="s">
        <v>262</v>
      </c>
      <c r="D37" s="56">
        <v>0</v>
      </c>
      <c r="E37" s="56">
        <v>2</v>
      </c>
      <c r="F37" s="56">
        <v>4</v>
      </c>
      <c r="G37" s="84">
        <v>2602987</v>
      </c>
      <c r="H37" s="84">
        <v>3840010</v>
      </c>
    </row>
    <row r="38" spans="1:8" s="31" customFormat="1" ht="25.5">
      <c r="A38" s="90" t="s">
        <v>263</v>
      </c>
      <c r="B38" s="87" t="s">
        <v>264</v>
      </c>
      <c r="C38" s="91" t="s">
        <v>265</v>
      </c>
      <c r="D38" s="56">
        <v>0</v>
      </c>
      <c r="E38" s="56">
        <v>2</v>
      </c>
      <c r="F38" s="56">
        <v>5</v>
      </c>
      <c r="G38" s="84">
        <v>195421</v>
      </c>
      <c r="H38" s="84">
        <v>359856</v>
      </c>
    </row>
    <row r="39" spans="1:8" ht="13.5">
      <c r="A39" s="90" t="s">
        <v>266</v>
      </c>
      <c r="B39" s="87" t="s">
        <v>267</v>
      </c>
      <c r="C39" s="91" t="s">
        <v>268</v>
      </c>
      <c r="D39" s="56">
        <v>0</v>
      </c>
      <c r="E39" s="56">
        <v>2</v>
      </c>
      <c r="F39" s="56">
        <v>6</v>
      </c>
      <c r="G39" s="84">
        <v>16132123</v>
      </c>
      <c r="H39" s="84">
        <v>59704</v>
      </c>
    </row>
    <row r="40" spans="1:8" ht="13.5">
      <c r="A40" s="56"/>
      <c r="B40" s="87" t="s">
        <v>269</v>
      </c>
      <c r="C40" s="91" t="s">
        <v>558</v>
      </c>
      <c r="D40" s="56">
        <v>0</v>
      </c>
      <c r="E40" s="56">
        <v>2</v>
      </c>
      <c r="F40" s="56">
        <v>7</v>
      </c>
      <c r="G40" s="84">
        <f>G41+G45</f>
        <v>10860552</v>
      </c>
      <c r="H40" s="84">
        <f>H41+H45</f>
        <v>9874144</v>
      </c>
    </row>
    <row r="41" spans="1:8" ht="12.75">
      <c r="A41" s="56"/>
      <c r="B41" s="88" t="s">
        <v>5</v>
      </c>
      <c r="C41" s="76" t="s">
        <v>270</v>
      </c>
      <c r="D41" s="56">
        <v>0</v>
      </c>
      <c r="E41" s="56">
        <v>2</v>
      </c>
      <c r="F41" s="56">
        <v>8</v>
      </c>
      <c r="G41" s="86">
        <f>G42+G43+G44</f>
        <v>10663333</v>
      </c>
      <c r="H41" s="86">
        <f>H42+H43+H44</f>
        <v>9367669</v>
      </c>
    </row>
    <row r="42" spans="1:8" ht="12.75">
      <c r="A42" s="85" t="s">
        <v>271</v>
      </c>
      <c r="B42" s="71" t="s">
        <v>17</v>
      </c>
      <c r="C42" s="92" t="s">
        <v>272</v>
      </c>
      <c r="D42" s="56">
        <v>0</v>
      </c>
      <c r="E42" s="56">
        <v>2</v>
      </c>
      <c r="F42" s="56">
        <v>9</v>
      </c>
      <c r="G42" s="86">
        <v>13965165</v>
      </c>
      <c r="H42" s="86">
        <v>13266725</v>
      </c>
    </row>
    <row r="43" spans="1:8" ht="12.75">
      <c r="A43" s="85" t="s">
        <v>273</v>
      </c>
      <c r="B43" s="71" t="s">
        <v>18</v>
      </c>
      <c r="C43" s="92" t="s">
        <v>274</v>
      </c>
      <c r="D43" s="56">
        <v>0</v>
      </c>
      <c r="E43" s="56">
        <v>3</v>
      </c>
      <c r="F43" s="56">
        <v>0</v>
      </c>
      <c r="G43" s="86">
        <v>-146403</v>
      </c>
      <c r="H43" s="86">
        <v>-150664</v>
      </c>
    </row>
    <row r="44" spans="1:8" ht="12.75">
      <c r="A44" s="85" t="s">
        <v>275</v>
      </c>
      <c r="B44" s="71" t="s">
        <v>68</v>
      </c>
      <c r="C44" s="92" t="s">
        <v>276</v>
      </c>
      <c r="D44" s="56">
        <v>0</v>
      </c>
      <c r="E44" s="56">
        <v>3</v>
      </c>
      <c r="F44" s="56">
        <v>1</v>
      </c>
      <c r="G44" s="86">
        <v>-3155429</v>
      </c>
      <c r="H44" s="86">
        <v>-3748392</v>
      </c>
    </row>
    <row r="45" spans="1:8" ht="12.75">
      <c r="A45" s="56"/>
      <c r="B45" s="71" t="s">
        <v>6</v>
      </c>
      <c r="C45" s="92" t="s">
        <v>277</v>
      </c>
      <c r="D45" s="56">
        <v>0</v>
      </c>
      <c r="E45" s="56">
        <v>3</v>
      </c>
      <c r="F45" s="56">
        <v>2</v>
      </c>
      <c r="G45" s="86">
        <f>G46+G47+G48</f>
        <v>197219</v>
      </c>
      <c r="H45" s="86">
        <f>H46+H47+H48</f>
        <v>506475</v>
      </c>
    </row>
    <row r="46" spans="1:8" ht="12.75">
      <c r="A46" s="85" t="s">
        <v>278</v>
      </c>
      <c r="B46" s="71" t="s">
        <v>19</v>
      </c>
      <c r="C46" s="92" t="s">
        <v>272</v>
      </c>
      <c r="D46" s="56">
        <v>0</v>
      </c>
      <c r="E46" s="56">
        <v>3</v>
      </c>
      <c r="F46" s="56">
        <v>3</v>
      </c>
      <c r="G46" s="86">
        <v>1330335</v>
      </c>
      <c r="H46" s="86">
        <v>-952902</v>
      </c>
    </row>
    <row r="47" spans="1:8" ht="12.75">
      <c r="A47" s="85" t="s">
        <v>279</v>
      </c>
      <c r="B47" s="71" t="s">
        <v>20</v>
      </c>
      <c r="C47" s="92" t="s">
        <v>274</v>
      </c>
      <c r="D47" s="56">
        <v>0</v>
      </c>
      <c r="E47" s="56">
        <v>3</v>
      </c>
      <c r="F47" s="56">
        <v>4</v>
      </c>
      <c r="G47" s="86"/>
      <c r="H47" s="86"/>
    </row>
    <row r="48" spans="1:8" ht="12.75">
      <c r="A48" s="85" t="s">
        <v>280</v>
      </c>
      <c r="B48" s="71" t="s">
        <v>21</v>
      </c>
      <c r="C48" s="92" t="s">
        <v>276</v>
      </c>
      <c r="D48" s="56">
        <v>0</v>
      </c>
      <c r="E48" s="56">
        <v>3</v>
      </c>
      <c r="F48" s="56">
        <v>5</v>
      </c>
      <c r="G48" s="86">
        <v>-1133116</v>
      </c>
      <c r="H48" s="86">
        <v>1459377</v>
      </c>
    </row>
    <row r="49" spans="1:8" ht="13.5">
      <c r="A49" s="56"/>
      <c r="B49" s="93" t="s">
        <v>281</v>
      </c>
      <c r="C49" s="91" t="s">
        <v>559</v>
      </c>
      <c r="D49" s="56">
        <v>0</v>
      </c>
      <c r="E49" s="56">
        <v>3</v>
      </c>
      <c r="F49" s="56">
        <v>6</v>
      </c>
      <c r="G49" s="84">
        <f>G50+G53</f>
        <v>20286136</v>
      </c>
      <c r="H49" s="84">
        <f>H50+H53</f>
        <v>4029202</v>
      </c>
    </row>
    <row r="50" spans="1:8" ht="12.75">
      <c r="A50" s="56"/>
      <c r="B50" s="71" t="s">
        <v>5</v>
      </c>
      <c r="C50" s="94" t="s">
        <v>282</v>
      </c>
      <c r="D50" s="56">
        <v>0</v>
      </c>
      <c r="E50" s="56">
        <v>3</v>
      </c>
      <c r="F50" s="56">
        <v>7</v>
      </c>
      <c r="G50" s="86">
        <f>G51+G52</f>
        <v>20286136</v>
      </c>
      <c r="H50" s="86">
        <f>H51+H52</f>
        <v>4029202</v>
      </c>
    </row>
    <row r="51" spans="1:8" ht="12.75">
      <c r="A51" s="85" t="s">
        <v>283</v>
      </c>
      <c r="B51" s="88" t="s">
        <v>284</v>
      </c>
      <c r="C51" s="94" t="s">
        <v>285</v>
      </c>
      <c r="D51" s="56">
        <v>0</v>
      </c>
      <c r="E51" s="56">
        <v>3</v>
      </c>
      <c r="F51" s="56">
        <v>8</v>
      </c>
      <c r="G51" s="86">
        <v>4177878</v>
      </c>
      <c r="H51" s="86">
        <v>7791045</v>
      </c>
    </row>
    <row r="52" spans="1:8" ht="12.75">
      <c r="A52" s="85" t="s">
        <v>286</v>
      </c>
      <c r="B52" s="88" t="s">
        <v>287</v>
      </c>
      <c r="C52" s="94" t="s">
        <v>276</v>
      </c>
      <c r="D52" s="56">
        <v>0</v>
      </c>
      <c r="E52" s="56">
        <v>3</v>
      </c>
      <c r="F52" s="56">
        <v>9</v>
      </c>
      <c r="G52" s="86">
        <v>16108258</v>
      </c>
      <c r="H52" s="86">
        <v>-3761843</v>
      </c>
    </row>
    <row r="53" spans="1:8" ht="12.75">
      <c r="A53" s="56"/>
      <c r="B53" s="71" t="s">
        <v>6</v>
      </c>
      <c r="C53" s="92" t="s">
        <v>560</v>
      </c>
      <c r="D53" s="56">
        <v>0</v>
      </c>
      <c r="E53" s="56">
        <v>4</v>
      </c>
      <c r="F53" s="56">
        <v>0</v>
      </c>
      <c r="G53" s="86">
        <f>G54+G55+G56</f>
        <v>0</v>
      </c>
      <c r="H53" s="86">
        <f>H54+H55+H56</f>
        <v>0</v>
      </c>
    </row>
    <row r="54" spans="1:8" ht="12.75">
      <c r="A54" s="85" t="s">
        <v>288</v>
      </c>
      <c r="B54" s="71" t="s">
        <v>19</v>
      </c>
      <c r="C54" s="92" t="s">
        <v>272</v>
      </c>
      <c r="D54" s="56">
        <v>0</v>
      </c>
      <c r="E54" s="56">
        <v>4</v>
      </c>
      <c r="F54" s="56">
        <v>1</v>
      </c>
      <c r="G54" s="86"/>
      <c r="H54" s="86"/>
    </row>
    <row r="55" spans="1:8" ht="12.75">
      <c r="A55" s="85" t="s">
        <v>289</v>
      </c>
      <c r="B55" s="71" t="s">
        <v>20</v>
      </c>
      <c r="C55" s="92" t="s">
        <v>274</v>
      </c>
      <c r="D55" s="56">
        <v>0</v>
      </c>
      <c r="E55" s="56">
        <v>4</v>
      </c>
      <c r="F55" s="56">
        <v>2</v>
      </c>
      <c r="G55" s="86"/>
      <c r="H55" s="86"/>
    </row>
    <row r="56" spans="1:8" ht="12.75">
      <c r="A56" s="85" t="s">
        <v>290</v>
      </c>
      <c r="B56" s="71" t="s">
        <v>21</v>
      </c>
      <c r="C56" s="92" t="s">
        <v>276</v>
      </c>
      <c r="D56" s="56">
        <v>0</v>
      </c>
      <c r="E56" s="56">
        <v>4</v>
      </c>
      <c r="F56" s="56">
        <v>3</v>
      </c>
      <c r="G56" s="86"/>
      <c r="H56" s="86"/>
    </row>
    <row r="57" spans="1:8" s="31" customFormat="1" ht="27">
      <c r="A57" s="56"/>
      <c r="B57" s="87" t="s">
        <v>291</v>
      </c>
      <c r="C57" s="135" t="s">
        <v>561</v>
      </c>
      <c r="D57" s="56">
        <v>0</v>
      </c>
      <c r="E57" s="56">
        <v>4</v>
      </c>
      <c r="F57" s="56">
        <v>4</v>
      </c>
      <c r="G57" s="84">
        <f>G58+G59+G60</f>
        <v>0</v>
      </c>
      <c r="H57" s="84">
        <f>H58+H59+H60</f>
        <v>0</v>
      </c>
    </row>
    <row r="58" spans="1:8" ht="12.75">
      <c r="A58" s="85" t="s">
        <v>292</v>
      </c>
      <c r="B58" s="71" t="s">
        <v>5</v>
      </c>
      <c r="C58" s="92" t="s">
        <v>272</v>
      </c>
      <c r="D58" s="56">
        <v>0</v>
      </c>
      <c r="E58" s="56">
        <v>4</v>
      </c>
      <c r="F58" s="56">
        <v>5</v>
      </c>
      <c r="G58" s="86"/>
      <c r="H58" s="86"/>
    </row>
    <row r="59" spans="1:8" ht="12.75">
      <c r="A59" s="85" t="s">
        <v>293</v>
      </c>
      <c r="B59" s="71" t="s">
        <v>6</v>
      </c>
      <c r="C59" s="92" t="s">
        <v>274</v>
      </c>
      <c r="D59" s="56">
        <v>0</v>
      </c>
      <c r="E59" s="56">
        <v>4</v>
      </c>
      <c r="F59" s="56">
        <v>6</v>
      </c>
      <c r="G59" s="86"/>
      <c r="H59" s="86"/>
    </row>
    <row r="60" spans="1:8" ht="12.75">
      <c r="A60" s="85" t="s">
        <v>294</v>
      </c>
      <c r="B60" s="71" t="s">
        <v>10</v>
      </c>
      <c r="C60" s="92" t="s">
        <v>276</v>
      </c>
      <c r="D60" s="56">
        <v>0</v>
      </c>
      <c r="E60" s="56">
        <v>4</v>
      </c>
      <c r="F60" s="56">
        <v>7</v>
      </c>
      <c r="G60" s="86"/>
      <c r="H60" s="86"/>
    </row>
    <row r="61" spans="1:8" ht="13.5">
      <c r="A61" s="56"/>
      <c r="B61" s="87" t="s">
        <v>295</v>
      </c>
      <c r="C61" s="135" t="s">
        <v>562</v>
      </c>
      <c r="D61" s="56">
        <v>0</v>
      </c>
      <c r="E61" s="56">
        <v>4</v>
      </c>
      <c r="F61" s="56">
        <v>8</v>
      </c>
      <c r="G61" s="84">
        <f>G62+G63</f>
        <v>467033</v>
      </c>
      <c r="H61" s="84">
        <f>H62+H63</f>
        <v>334712</v>
      </c>
    </row>
    <row r="62" spans="1:8" ht="12.75">
      <c r="A62" s="85" t="s">
        <v>296</v>
      </c>
      <c r="B62" s="71" t="s">
        <v>5</v>
      </c>
      <c r="C62" s="94" t="s">
        <v>297</v>
      </c>
      <c r="D62" s="56">
        <v>0</v>
      </c>
      <c r="E62" s="56">
        <v>4</v>
      </c>
      <c r="F62" s="56">
        <v>9</v>
      </c>
      <c r="G62" s="86">
        <v>48902</v>
      </c>
      <c r="H62" s="86">
        <v>13916</v>
      </c>
    </row>
    <row r="63" spans="1:8" ht="12.75">
      <c r="A63" s="85" t="s">
        <v>298</v>
      </c>
      <c r="B63" s="71" t="s">
        <v>6</v>
      </c>
      <c r="C63" s="94" t="s">
        <v>299</v>
      </c>
      <c r="D63" s="56">
        <v>0</v>
      </c>
      <c r="E63" s="56">
        <v>5</v>
      </c>
      <c r="F63" s="56">
        <v>0</v>
      </c>
      <c r="G63" s="86">
        <v>418131</v>
      </c>
      <c r="H63" s="86">
        <v>320796</v>
      </c>
    </row>
    <row r="64" spans="1:8" ht="13.5">
      <c r="A64" s="56"/>
      <c r="B64" s="87" t="s">
        <v>300</v>
      </c>
      <c r="C64" s="138" t="s">
        <v>563</v>
      </c>
      <c r="D64" s="56">
        <v>0</v>
      </c>
      <c r="E64" s="56">
        <v>5</v>
      </c>
      <c r="F64" s="56">
        <v>1</v>
      </c>
      <c r="G64" s="84">
        <f>G65+G69</f>
        <v>11019576</v>
      </c>
      <c r="H64" s="84">
        <f>H65+H69</f>
        <v>10551875</v>
      </c>
    </row>
    <row r="65" spans="1:8" ht="12.75">
      <c r="A65" s="56"/>
      <c r="B65" s="88" t="s">
        <v>5</v>
      </c>
      <c r="C65" s="94" t="s">
        <v>301</v>
      </c>
      <c r="D65" s="56">
        <v>0</v>
      </c>
      <c r="E65" s="56">
        <v>5</v>
      </c>
      <c r="F65" s="56">
        <v>2</v>
      </c>
      <c r="G65" s="86">
        <f>G66+G67+G68</f>
        <v>8755173</v>
      </c>
      <c r="H65" s="86">
        <f>H66+H67+H68</f>
        <v>8605447</v>
      </c>
    </row>
    <row r="66" spans="1:8" ht="12.75">
      <c r="A66" s="85" t="s">
        <v>302</v>
      </c>
      <c r="B66" s="71" t="s">
        <v>17</v>
      </c>
      <c r="C66" s="94" t="s">
        <v>303</v>
      </c>
      <c r="D66" s="56">
        <v>0</v>
      </c>
      <c r="E66" s="56">
        <v>5</v>
      </c>
      <c r="F66" s="56">
        <v>3</v>
      </c>
      <c r="G66" s="86">
        <v>4986857</v>
      </c>
      <c r="H66" s="86">
        <v>5203560</v>
      </c>
    </row>
    <row r="67" spans="1:8" ht="25.5">
      <c r="A67" s="85" t="s">
        <v>646</v>
      </c>
      <c r="B67" s="71" t="s">
        <v>18</v>
      </c>
      <c r="C67" s="94" t="s">
        <v>304</v>
      </c>
      <c r="D67" s="56">
        <v>0</v>
      </c>
      <c r="E67" s="56">
        <v>5</v>
      </c>
      <c r="F67" s="56">
        <v>4</v>
      </c>
      <c r="G67" s="86">
        <v>4107260</v>
      </c>
      <c r="H67" s="86">
        <v>3841684</v>
      </c>
    </row>
    <row r="68" spans="1:8" ht="12.75">
      <c r="A68" s="85" t="s">
        <v>305</v>
      </c>
      <c r="B68" s="71" t="s">
        <v>68</v>
      </c>
      <c r="C68" s="94" t="s">
        <v>306</v>
      </c>
      <c r="D68" s="56">
        <v>0</v>
      </c>
      <c r="E68" s="56">
        <v>5</v>
      </c>
      <c r="F68" s="56">
        <v>5</v>
      </c>
      <c r="G68" s="86">
        <v>-338944</v>
      </c>
      <c r="H68" s="86">
        <v>-439797</v>
      </c>
    </row>
    <row r="69" spans="1:8" ht="12.75">
      <c r="A69" s="56"/>
      <c r="B69" s="71" t="s">
        <v>6</v>
      </c>
      <c r="C69" s="94" t="s">
        <v>307</v>
      </c>
      <c r="D69" s="56">
        <v>0</v>
      </c>
      <c r="E69" s="56">
        <v>5</v>
      </c>
      <c r="F69" s="56">
        <v>6</v>
      </c>
      <c r="G69" s="86">
        <f>G70+G71+G72</f>
        <v>2264403</v>
      </c>
      <c r="H69" s="86">
        <f>H70+H71+H72</f>
        <v>1946428</v>
      </c>
    </row>
    <row r="70" spans="1:8" ht="12.75">
      <c r="A70" s="85" t="s">
        <v>308</v>
      </c>
      <c r="B70" s="71" t="s">
        <v>19</v>
      </c>
      <c r="C70" s="94" t="s">
        <v>309</v>
      </c>
      <c r="D70" s="56">
        <v>0</v>
      </c>
      <c r="E70" s="56">
        <v>5</v>
      </c>
      <c r="F70" s="56">
        <v>7</v>
      </c>
      <c r="G70" s="86">
        <v>198929</v>
      </c>
      <c r="H70" s="86">
        <v>186341</v>
      </c>
    </row>
    <row r="71" spans="1:8" ht="12.75">
      <c r="A71" s="85" t="s">
        <v>310</v>
      </c>
      <c r="B71" s="71" t="s">
        <v>20</v>
      </c>
      <c r="C71" s="94" t="s">
        <v>311</v>
      </c>
      <c r="D71" s="56">
        <v>0</v>
      </c>
      <c r="E71" s="56">
        <v>5</v>
      </c>
      <c r="F71" s="56">
        <v>8</v>
      </c>
      <c r="G71" s="86">
        <v>1069981</v>
      </c>
      <c r="H71" s="86">
        <v>917242</v>
      </c>
    </row>
    <row r="72" spans="1:8" ht="25.5">
      <c r="A72" s="85" t="s">
        <v>647</v>
      </c>
      <c r="B72" s="71" t="s">
        <v>21</v>
      </c>
      <c r="C72" s="94" t="s">
        <v>312</v>
      </c>
      <c r="D72" s="56">
        <v>0</v>
      </c>
      <c r="E72" s="56">
        <v>5</v>
      </c>
      <c r="F72" s="56">
        <v>9</v>
      </c>
      <c r="G72" s="86">
        <v>995493</v>
      </c>
      <c r="H72" s="86">
        <v>842845</v>
      </c>
    </row>
    <row r="73" spans="1:8" ht="13.5">
      <c r="A73" s="56"/>
      <c r="B73" s="87" t="s">
        <v>313</v>
      </c>
      <c r="C73" s="138" t="s">
        <v>564</v>
      </c>
      <c r="D73" s="56">
        <v>0</v>
      </c>
      <c r="E73" s="56">
        <v>6</v>
      </c>
      <c r="F73" s="56">
        <v>0</v>
      </c>
      <c r="G73" s="84">
        <f>G74+G75+G76+G77+G78+G79</f>
        <v>255072</v>
      </c>
      <c r="H73" s="84">
        <f>H74+H75+H76+H77+H78+H79</f>
        <v>420391</v>
      </c>
    </row>
    <row r="74" spans="1:8" ht="12.75">
      <c r="A74" s="85" t="s">
        <v>314</v>
      </c>
      <c r="B74" s="71" t="s">
        <v>5</v>
      </c>
      <c r="C74" s="92" t="s">
        <v>315</v>
      </c>
      <c r="D74" s="56">
        <v>0</v>
      </c>
      <c r="E74" s="56">
        <v>6</v>
      </c>
      <c r="F74" s="56">
        <v>1</v>
      </c>
      <c r="G74" s="86">
        <v>1950</v>
      </c>
      <c r="H74" s="86">
        <v>1950</v>
      </c>
    </row>
    <row r="75" spans="1:8" ht="12.75">
      <c r="A75" s="85" t="s">
        <v>316</v>
      </c>
      <c r="B75" s="71" t="s">
        <v>6</v>
      </c>
      <c r="C75" s="76" t="s">
        <v>317</v>
      </c>
      <c r="D75" s="56">
        <v>0</v>
      </c>
      <c r="E75" s="56">
        <v>6</v>
      </c>
      <c r="F75" s="56">
        <v>2</v>
      </c>
      <c r="G75" s="86">
        <v>37167</v>
      </c>
      <c r="H75" s="86">
        <v>40048</v>
      </c>
    </row>
    <row r="76" spans="1:8" ht="12.75">
      <c r="A76" s="85" t="s">
        <v>318</v>
      </c>
      <c r="B76" s="71" t="s">
        <v>10</v>
      </c>
      <c r="C76" s="94" t="s">
        <v>319</v>
      </c>
      <c r="D76" s="56">
        <v>0</v>
      </c>
      <c r="E76" s="56">
        <v>6</v>
      </c>
      <c r="F76" s="56">
        <v>3</v>
      </c>
      <c r="G76" s="86"/>
      <c r="H76" s="86"/>
    </row>
    <row r="77" spans="1:8" ht="12.75">
      <c r="A77" s="85" t="s">
        <v>320</v>
      </c>
      <c r="B77" s="71" t="s">
        <v>27</v>
      </c>
      <c r="C77" s="94" t="s">
        <v>321</v>
      </c>
      <c r="D77" s="56">
        <v>0</v>
      </c>
      <c r="E77" s="56">
        <v>6</v>
      </c>
      <c r="F77" s="56">
        <v>4</v>
      </c>
      <c r="G77" s="86"/>
      <c r="H77" s="86"/>
    </row>
    <row r="78" spans="1:8" ht="12.75">
      <c r="A78" s="85" t="s">
        <v>322</v>
      </c>
      <c r="B78" s="71" t="s">
        <v>51</v>
      </c>
      <c r="C78" s="76" t="s">
        <v>323</v>
      </c>
      <c r="D78" s="56">
        <v>0</v>
      </c>
      <c r="E78" s="56">
        <v>6</v>
      </c>
      <c r="F78" s="56">
        <v>5</v>
      </c>
      <c r="G78" s="86"/>
      <c r="H78" s="86"/>
    </row>
    <row r="79" spans="1:8" ht="12.75">
      <c r="A79" s="85" t="s">
        <v>324</v>
      </c>
      <c r="B79" s="71" t="s">
        <v>52</v>
      </c>
      <c r="C79" s="76" t="s">
        <v>325</v>
      </c>
      <c r="D79" s="56">
        <v>0</v>
      </c>
      <c r="E79" s="56">
        <v>6</v>
      </c>
      <c r="F79" s="56">
        <v>6</v>
      </c>
      <c r="G79" s="86">
        <v>215955</v>
      </c>
      <c r="H79" s="86">
        <v>378393</v>
      </c>
    </row>
    <row r="80" spans="1:8" ht="13.5">
      <c r="A80" s="56"/>
      <c r="B80" s="87" t="s">
        <v>326</v>
      </c>
      <c r="C80" s="138" t="s">
        <v>565</v>
      </c>
      <c r="D80" s="56">
        <v>0</v>
      </c>
      <c r="E80" s="56">
        <v>6</v>
      </c>
      <c r="F80" s="56">
        <v>7</v>
      </c>
      <c r="G80" s="84">
        <f>G81+G82</f>
        <v>399618</v>
      </c>
      <c r="H80" s="84">
        <f>H81+H82</f>
        <v>353579</v>
      </c>
    </row>
    <row r="81" spans="1:8" ht="12.75">
      <c r="A81" s="85" t="s">
        <v>327</v>
      </c>
      <c r="B81" s="71" t="s">
        <v>5</v>
      </c>
      <c r="C81" s="76" t="s">
        <v>328</v>
      </c>
      <c r="D81" s="56">
        <v>0</v>
      </c>
      <c r="E81" s="56">
        <v>6</v>
      </c>
      <c r="F81" s="56">
        <v>8</v>
      </c>
      <c r="G81" s="86">
        <v>228707</v>
      </c>
      <c r="H81" s="86">
        <v>198411</v>
      </c>
    </row>
    <row r="82" spans="1:8" ht="25.5">
      <c r="A82" s="85" t="s">
        <v>329</v>
      </c>
      <c r="B82" s="71" t="s">
        <v>6</v>
      </c>
      <c r="C82" s="95" t="s">
        <v>330</v>
      </c>
      <c r="D82" s="56">
        <v>0</v>
      </c>
      <c r="E82" s="56">
        <v>6</v>
      </c>
      <c r="F82" s="56">
        <v>9</v>
      </c>
      <c r="G82" s="86">
        <v>170911</v>
      </c>
      <c r="H82" s="86">
        <v>155168</v>
      </c>
    </row>
    <row r="83" spans="1:8" ht="13.5">
      <c r="A83" s="56">
        <v>467.4581</v>
      </c>
      <c r="B83" s="87" t="s">
        <v>331</v>
      </c>
      <c r="C83" s="138" t="s">
        <v>332</v>
      </c>
      <c r="D83" s="56">
        <v>0</v>
      </c>
      <c r="E83" s="56">
        <v>7</v>
      </c>
      <c r="F83" s="56">
        <v>0</v>
      </c>
      <c r="G83" s="84"/>
      <c r="H83" s="84"/>
    </row>
    <row r="84" spans="1:8" ht="26.25">
      <c r="A84" s="56" t="s">
        <v>333</v>
      </c>
      <c r="B84" s="87" t="s">
        <v>334</v>
      </c>
      <c r="C84" s="138" t="s">
        <v>566</v>
      </c>
      <c r="D84" s="56">
        <v>0</v>
      </c>
      <c r="E84" s="56">
        <v>7</v>
      </c>
      <c r="F84" s="56">
        <v>1</v>
      </c>
      <c r="G84" s="84">
        <f>G14+G23+G37+G38+G39-G40-G49-G57-G61-G64-G73-G80-G83</f>
        <v>1366067</v>
      </c>
      <c r="H84" s="84">
        <f>H14+H23+H37+H38+H39-H40-H49-H57-H61-H64-H73-H80-H83</f>
        <v>1449998</v>
      </c>
    </row>
    <row r="85" spans="1:8" ht="13.5">
      <c r="A85" s="56"/>
      <c r="B85" s="87" t="s">
        <v>335</v>
      </c>
      <c r="C85" s="135" t="s">
        <v>567</v>
      </c>
      <c r="D85" s="56">
        <v>0</v>
      </c>
      <c r="E85" s="56">
        <v>7</v>
      </c>
      <c r="F85" s="56">
        <v>2</v>
      </c>
      <c r="G85" s="84">
        <f>G86+G87</f>
        <v>0</v>
      </c>
      <c r="H85" s="84">
        <f>H86+H87</f>
        <v>0</v>
      </c>
    </row>
    <row r="86" spans="1:8" ht="12.75">
      <c r="A86" s="85" t="s">
        <v>336</v>
      </c>
      <c r="B86" s="71" t="s">
        <v>5</v>
      </c>
      <c r="C86" s="76" t="s">
        <v>337</v>
      </c>
      <c r="D86" s="56">
        <v>0</v>
      </c>
      <c r="E86" s="56">
        <v>7</v>
      </c>
      <c r="F86" s="56">
        <v>3</v>
      </c>
      <c r="G86" s="86">
        <v>0</v>
      </c>
      <c r="H86" s="86">
        <v>0</v>
      </c>
    </row>
    <row r="87" spans="1:8" ht="12.75">
      <c r="A87" s="64"/>
      <c r="B87" s="71" t="s">
        <v>6</v>
      </c>
      <c r="C87" s="139" t="s">
        <v>338</v>
      </c>
      <c r="D87" s="56">
        <v>0</v>
      </c>
      <c r="E87" s="56">
        <v>7</v>
      </c>
      <c r="F87" s="56">
        <v>4</v>
      </c>
      <c r="G87" s="96"/>
      <c r="H87" s="96"/>
    </row>
    <row r="88" spans="1:8" ht="13.5">
      <c r="A88" s="64" t="s">
        <v>339</v>
      </c>
      <c r="B88" s="87" t="s">
        <v>340</v>
      </c>
      <c r="C88" s="136" t="s">
        <v>568</v>
      </c>
      <c r="D88" s="56">
        <v>0</v>
      </c>
      <c r="E88" s="56">
        <v>7</v>
      </c>
      <c r="F88" s="56">
        <v>5</v>
      </c>
      <c r="G88" s="97">
        <f>G84-G85</f>
        <v>1366067</v>
      </c>
      <c r="H88" s="97">
        <f>H84-H85</f>
        <v>1449998</v>
      </c>
    </row>
    <row r="89" spans="1:8" ht="13.5">
      <c r="A89" s="64" t="s">
        <v>341</v>
      </c>
      <c r="B89" s="87" t="s">
        <v>342</v>
      </c>
      <c r="C89" s="136" t="s">
        <v>343</v>
      </c>
      <c r="D89" s="56">
        <v>0</v>
      </c>
      <c r="E89" s="56">
        <v>7</v>
      </c>
      <c r="F89" s="56">
        <v>6</v>
      </c>
      <c r="G89" s="96"/>
      <c r="H89" s="96"/>
    </row>
    <row r="90" spans="1:8" ht="15.75" customHeight="1">
      <c r="A90" s="64"/>
      <c r="B90" s="87" t="s">
        <v>344</v>
      </c>
      <c r="C90" s="136" t="s">
        <v>569</v>
      </c>
      <c r="D90" s="56">
        <v>0</v>
      </c>
      <c r="E90" s="56">
        <v>7</v>
      </c>
      <c r="F90" s="56">
        <v>7</v>
      </c>
      <c r="G90" s="96">
        <f>G88+G89</f>
        <v>1366067</v>
      </c>
      <c r="H90" s="96">
        <f>H88+H89</f>
        <v>1449998</v>
      </c>
    </row>
    <row r="91" spans="1:8" s="31" customFormat="1" ht="13.5">
      <c r="A91" s="64"/>
      <c r="B91" s="87" t="s">
        <v>345</v>
      </c>
      <c r="C91" s="136" t="s">
        <v>570</v>
      </c>
      <c r="D91" s="56">
        <v>0</v>
      </c>
      <c r="E91" s="56">
        <v>7</v>
      </c>
      <c r="F91" s="56">
        <v>8</v>
      </c>
      <c r="G91" s="97">
        <f>G92+G93+G94+G95+G96+G97</f>
        <v>0</v>
      </c>
      <c r="H91" s="97">
        <f>H92+H93+H94+H95+H96+H97</f>
        <v>0</v>
      </c>
    </row>
    <row r="92" spans="1:8" ht="12.75">
      <c r="A92" s="64"/>
      <c r="B92" s="64" t="s">
        <v>5</v>
      </c>
      <c r="C92" s="139" t="s">
        <v>346</v>
      </c>
      <c r="D92" s="56">
        <v>0</v>
      </c>
      <c r="E92" s="56">
        <v>7</v>
      </c>
      <c r="F92" s="56">
        <v>9</v>
      </c>
      <c r="G92" s="96">
        <v>0</v>
      </c>
      <c r="H92" s="96">
        <v>0</v>
      </c>
    </row>
    <row r="93" spans="1:8" ht="12.75">
      <c r="A93" s="64"/>
      <c r="B93" s="71" t="s">
        <v>6</v>
      </c>
      <c r="C93" s="139" t="s">
        <v>347</v>
      </c>
      <c r="D93" s="56">
        <v>0</v>
      </c>
      <c r="E93" s="56">
        <v>8</v>
      </c>
      <c r="F93" s="56">
        <v>0</v>
      </c>
      <c r="G93" s="96">
        <v>0</v>
      </c>
      <c r="H93" s="96">
        <v>0</v>
      </c>
    </row>
    <row r="94" spans="1:8" ht="12.75">
      <c r="A94" s="64"/>
      <c r="B94" s="71" t="s">
        <v>10</v>
      </c>
      <c r="C94" s="139" t="s">
        <v>348</v>
      </c>
      <c r="D94" s="56">
        <v>0</v>
      </c>
      <c r="E94" s="56">
        <v>8</v>
      </c>
      <c r="F94" s="56">
        <v>1</v>
      </c>
      <c r="G94" s="96"/>
      <c r="H94" s="96"/>
    </row>
    <row r="95" spans="1:8" ht="12.75">
      <c r="A95" s="64"/>
      <c r="B95" s="71" t="s">
        <v>27</v>
      </c>
      <c r="C95" s="139" t="s">
        <v>349</v>
      </c>
      <c r="D95" s="56">
        <v>0</v>
      </c>
      <c r="E95" s="56">
        <v>8</v>
      </c>
      <c r="F95" s="56">
        <v>2</v>
      </c>
      <c r="G95" s="96"/>
      <c r="H95" s="96"/>
    </row>
    <row r="96" spans="1:8" ht="12.75">
      <c r="A96" s="64"/>
      <c r="B96" s="71" t="s">
        <v>51</v>
      </c>
      <c r="C96" s="139" t="s">
        <v>350</v>
      </c>
      <c r="D96" s="56">
        <v>0</v>
      </c>
      <c r="E96" s="56">
        <v>8</v>
      </c>
      <c r="F96" s="56">
        <v>3</v>
      </c>
      <c r="G96" s="96"/>
      <c r="H96" s="96"/>
    </row>
    <row r="97" spans="1:8" ht="12.75">
      <c r="A97" s="64"/>
      <c r="B97" s="98" t="s">
        <v>52</v>
      </c>
      <c r="C97" s="139" t="s">
        <v>351</v>
      </c>
      <c r="D97" s="56">
        <v>0</v>
      </c>
      <c r="E97" s="56">
        <v>8</v>
      </c>
      <c r="F97" s="56">
        <v>4</v>
      </c>
      <c r="G97" s="96"/>
      <c r="H97" s="96"/>
    </row>
    <row r="98" spans="1:8" s="31" customFormat="1" ht="13.5">
      <c r="A98" s="64"/>
      <c r="B98" s="87" t="s">
        <v>352</v>
      </c>
      <c r="C98" s="136" t="s">
        <v>353</v>
      </c>
      <c r="D98" s="56">
        <v>0</v>
      </c>
      <c r="E98" s="56">
        <v>8</v>
      </c>
      <c r="F98" s="56">
        <v>5</v>
      </c>
      <c r="G98" s="96">
        <v>0</v>
      </c>
      <c r="H98" s="96">
        <v>0</v>
      </c>
    </row>
    <row r="99" spans="1:8" s="31" customFormat="1" ht="13.5">
      <c r="A99" s="64"/>
      <c r="B99" s="87" t="s">
        <v>354</v>
      </c>
      <c r="C99" s="136" t="s">
        <v>571</v>
      </c>
      <c r="D99" s="56">
        <v>0</v>
      </c>
      <c r="E99" s="56">
        <v>8</v>
      </c>
      <c r="F99" s="56">
        <v>6</v>
      </c>
      <c r="G99" s="97">
        <f>G91+G98</f>
        <v>0</v>
      </c>
      <c r="H99" s="97">
        <f>H91+H98</f>
        <v>0</v>
      </c>
    </row>
    <row r="100" spans="1:8" s="31" customFormat="1" ht="13.5">
      <c r="A100" s="64"/>
      <c r="B100" s="87" t="s">
        <v>355</v>
      </c>
      <c r="C100" s="136" t="s">
        <v>572</v>
      </c>
      <c r="D100" s="56">
        <v>0</v>
      </c>
      <c r="E100" s="56">
        <v>8</v>
      </c>
      <c r="F100" s="56">
        <v>7</v>
      </c>
      <c r="G100" s="97">
        <f>G90+G99</f>
        <v>1366067</v>
      </c>
      <c r="H100" s="97">
        <f>H90+H99</f>
        <v>1449998</v>
      </c>
    </row>
    <row r="101" spans="1:8" ht="12.75">
      <c r="A101" s="44"/>
      <c r="C101" s="105"/>
      <c r="E101" s="42"/>
      <c r="F101" s="42"/>
      <c r="G101" s="81"/>
      <c r="H101" s="81"/>
    </row>
    <row r="102" spans="1:8" ht="13.5">
      <c r="A102" s="64"/>
      <c r="B102" s="47"/>
      <c r="C102" s="140" t="s">
        <v>356</v>
      </c>
      <c r="D102" s="56">
        <v>0</v>
      </c>
      <c r="E102" s="56">
        <v>8</v>
      </c>
      <c r="F102" s="56">
        <v>8</v>
      </c>
      <c r="G102" s="99"/>
      <c r="H102" s="99"/>
    </row>
    <row r="103" spans="1:8" ht="12.75">
      <c r="A103" s="64"/>
      <c r="B103" s="71" t="s">
        <v>357</v>
      </c>
      <c r="C103" s="142" t="s">
        <v>358</v>
      </c>
      <c r="D103" s="56">
        <v>0</v>
      </c>
      <c r="E103" s="56">
        <v>8</v>
      </c>
      <c r="F103" s="56">
        <v>9</v>
      </c>
      <c r="G103" s="99"/>
      <c r="H103" s="99"/>
    </row>
    <row r="104" spans="1:8" ht="12.75">
      <c r="A104" s="64"/>
      <c r="B104" s="71" t="s">
        <v>359</v>
      </c>
      <c r="C104" s="142" t="s">
        <v>360</v>
      </c>
      <c r="D104" s="56">
        <v>0</v>
      </c>
      <c r="E104" s="56">
        <v>9</v>
      </c>
      <c r="F104" s="56">
        <v>0</v>
      </c>
      <c r="G104" s="99"/>
      <c r="H104" s="99"/>
    </row>
    <row r="105" spans="1:8" ht="13.5">
      <c r="A105" s="64"/>
      <c r="B105" s="87"/>
      <c r="C105" s="140" t="s">
        <v>361</v>
      </c>
      <c r="D105" s="56">
        <v>0</v>
      </c>
      <c r="E105" s="56">
        <v>9</v>
      </c>
      <c r="F105" s="56">
        <v>1</v>
      </c>
      <c r="G105" s="99"/>
      <c r="H105" s="99"/>
    </row>
    <row r="106" spans="1:8" ht="13.5">
      <c r="A106" s="44"/>
      <c r="B106" s="82"/>
      <c r="C106" s="141"/>
      <c r="E106" s="42"/>
      <c r="F106" s="42"/>
      <c r="G106" s="81"/>
      <c r="H106" s="81"/>
    </row>
    <row r="107" spans="1:8" ht="13.5">
      <c r="A107" s="64"/>
      <c r="B107" s="47"/>
      <c r="C107" s="140" t="s">
        <v>362</v>
      </c>
      <c r="D107" s="56">
        <v>0</v>
      </c>
      <c r="E107" s="56">
        <v>9</v>
      </c>
      <c r="F107" s="56">
        <v>2</v>
      </c>
      <c r="G107" s="99"/>
      <c r="H107" s="99"/>
    </row>
    <row r="108" spans="1:8" ht="12.75">
      <c r="A108" s="64"/>
      <c r="B108" s="71" t="s">
        <v>357</v>
      </c>
      <c r="C108" s="142" t="s">
        <v>358</v>
      </c>
      <c r="D108" s="56">
        <v>0</v>
      </c>
      <c r="E108" s="56">
        <v>9</v>
      </c>
      <c r="F108" s="56">
        <v>3</v>
      </c>
      <c r="G108" s="99"/>
      <c r="H108" s="99"/>
    </row>
    <row r="109" spans="1:8" ht="12.75">
      <c r="A109" s="64"/>
      <c r="B109" s="71" t="s">
        <v>359</v>
      </c>
      <c r="C109" s="142" t="s">
        <v>360</v>
      </c>
      <c r="D109" s="56">
        <v>0</v>
      </c>
      <c r="E109" s="56">
        <v>9</v>
      </c>
      <c r="F109" s="56">
        <v>4</v>
      </c>
      <c r="G109" s="99"/>
      <c r="H109" s="99"/>
    </row>
    <row r="110" spans="1:8" ht="13.5">
      <c r="A110" s="64"/>
      <c r="B110" s="87"/>
      <c r="C110" s="140" t="s">
        <v>361</v>
      </c>
      <c r="D110" s="56">
        <v>0</v>
      </c>
      <c r="E110" s="56">
        <v>9</v>
      </c>
      <c r="F110" s="56">
        <v>5</v>
      </c>
      <c r="G110" s="99"/>
      <c r="H110" s="99"/>
    </row>
    <row r="111" spans="1:8" ht="13.5">
      <c r="A111" s="32"/>
      <c r="B111" s="82"/>
      <c r="C111" s="83"/>
      <c r="D111" s="32"/>
      <c r="E111" s="40"/>
      <c r="F111" s="40"/>
      <c r="G111" s="40"/>
      <c r="H111" s="40"/>
    </row>
    <row r="112" spans="2:8" ht="13.5">
      <c r="B112" s="82"/>
      <c r="C112" s="83"/>
      <c r="E112" s="42"/>
      <c r="F112" s="42"/>
      <c r="G112" s="42"/>
      <c r="H112" s="42"/>
    </row>
    <row r="113" spans="1:8" ht="13.5">
      <c r="A113" s="183" t="s">
        <v>363</v>
      </c>
      <c r="B113" s="183"/>
      <c r="C113" s="183"/>
      <c r="D113" s="183"/>
      <c r="E113" s="183"/>
      <c r="F113" s="183"/>
      <c r="G113" s="183"/>
      <c r="H113" s="183"/>
    </row>
    <row r="114" spans="5:8" ht="12.75">
      <c r="E114" s="42"/>
      <c r="F114" s="42"/>
      <c r="G114" s="42"/>
      <c r="H114" s="42"/>
    </row>
    <row r="115" spans="1:8" ht="26.25">
      <c r="A115" s="88"/>
      <c r="B115" s="100" t="s">
        <v>213</v>
      </c>
      <c r="C115" s="101" t="s">
        <v>364</v>
      </c>
      <c r="D115" s="100">
        <v>0</v>
      </c>
      <c r="E115" s="88">
        <v>9</v>
      </c>
      <c r="F115" s="88">
        <v>6</v>
      </c>
      <c r="G115" s="97">
        <f>G100</f>
        <v>1366067</v>
      </c>
      <c r="H115" s="97">
        <f>H100</f>
        <v>1449998</v>
      </c>
    </row>
    <row r="116" spans="1:8" ht="12.75">
      <c r="A116" s="85" t="s">
        <v>365</v>
      </c>
      <c r="B116" s="100" t="s">
        <v>5</v>
      </c>
      <c r="C116" s="101" t="s">
        <v>366</v>
      </c>
      <c r="D116" s="100">
        <v>0</v>
      </c>
      <c r="E116" s="88">
        <v>9</v>
      </c>
      <c r="F116" s="88">
        <v>7</v>
      </c>
      <c r="G116" s="96"/>
      <c r="H116" s="96"/>
    </row>
    <row r="117" spans="1:8" ht="12.75">
      <c r="A117" s="85" t="s">
        <v>367</v>
      </c>
      <c r="B117" s="88" t="s">
        <v>6</v>
      </c>
      <c r="C117" s="101" t="s">
        <v>84</v>
      </c>
      <c r="D117" s="100">
        <v>0</v>
      </c>
      <c r="E117" s="88">
        <v>9</v>
      </c>
      <c r="F117" s="88">
        <v>8</v>
      </c>
      <c r="G117" s="96"/>
      <c r="H117" s="96"/>
    </row>
    <row r="118" spans="1:8" ht="12.75">
      <c r="A118" s="85" t="s">
        <v>368</v>
      </c>
      <c r="B118" s="100" t="s">
        <v>10</v>
      </c>
      <c r="C118" s="101" t="s">
        <v>83</v>
      </c>
      <c r="D118" s="100">
        <v>0</v>
      </c>
      <c r="E118" s="88">
        <v>9</v>
      </c>
      <c r="F118" s="88">
        <v>9</v>
      </c>
      <c r="G118" s="96"/>
      <c r="H118" s="96"/>
    </row>
    <row r="119" spans="1:8" ht="12.75">
      <c r="A119" s="85" t="s">
        <v>369</v>
      </c>
      <c r="B119" s="100" t="s">
        <v>27</v>
      </c>
      <c r="C119" s="101" t="s">
        <v>85</v>
      </c>
      <c r="D119" s="100">
        <v>1</v>
      </c>
      <c r="E119" s="88">
        <v>0</v>
      </c>
      <c r="F119" s="88">
        <v>0</v>
      </c>
      <c r="G119" s="96">
        <f>G115</f>
        <v>1366067</v>
      </c>
      <c r="H119" s="96">
        <f>H115</f>
        <v>1449998</v>
      </c>
    </row>
    <row r="120" spans="1:8" ht="12.75">
      <c r="A120" s="85" t="s">
        <v>370</v>
      </c>
      <c r="B120" s="88" t="s">
        <v>51</v>
      </c>
      <c r="C120" s="101" t="s">
        <v>371</v>
      </c>
      <c r="D120" s="100">
        <v>1</v>
      </c>
      <c r="E120" s="88">
        <v>0</v>
      </c>
      <c r="F120" s="88">
        <v>1</v>
      </c>
      <c r="G120" s="96"/>
      <c r="H120" s="96"/>
    </row>
    <row r="121" spans="1:8" ht="12.75">
      <c r="A121" s="88"/>
      <c r="B121" s="100" t="s">
        <v>52</v>
      </c>
      <c r="C121" s="101" t="s">
        <v>372</v>
      </c>
      <c r="D121" s="100">
        <v>1</v>
      </c>
      <c r="E121" s="88">
        <v>0</v>
      </c>
      <c r="F121" s="88">
        <v>2</v>
      </c>
      <c r="G121" s="96">
        <f>G122+G123</f>
        <v>0</v>
      </c>
      <c r="H121" s="96">
        <f>H122+H123</f>
        <v>0</v>
      </c>
    </row>
    <row r="122" spans="1:8" ht="12.75">
      <c r="A122" s="88">
        <v>833</v>
      </c>
      <c r="B122" s="100" t="s">
        <v>91</v>
      </c>
      <c r="C122" s="101" t="s">
        <v>373</v>
      </c>
      <c r="D122" s="100">
        <v>1</v>
      </c>
      <c r="E122" s="88">
        <v>0</v>
      </c>
      <c r="F122" s="88">
        <v>3</v>
      </c>
      <c r="G122" s="96"/>
      <c r="H122" s="96"/>
    </row>
    <row r="123" spans="1:8" ht="12.75">
      <c r="A123" s="88"/>
      <c r="B123" s="100" t="s">
        <v>92</v>
      </c>
      <c r="C123" s="101" t="s">
        <v>374</v>
      </c>
      <c r="D123" s="100">
        <v>1</v>
      </c>
      <c r="E123" s="88">
        <v>0</v>
      </c>
      <c r="F123" s="88">
        <v>4</v>
      </c>
      <c r="G123" s="96"/>
      <c r="H123" s="96"/>
    </row>
    <row r="124" spans="1:8" ht="12.75">
      <c r="A124" s="88"/>
      <c r="B124" s="100" t="s">
        <v>5</v>
      </c>
      <c r="C124" s="101" t="s">
        <v>375</v>
      </c>
      <c r="D124" s="100">
        <v>1</v>
      </c>
      <c r="E124" s="88">
        <v>0</v>
      </c>
      <c r="F124" s="88">
        <v>5</v>
      </c>
      <c r="G124" s="96">
        <f>G14+G23+G37+G38+G39-1</f>
        <v>44654053</v>
      </c>
      <c r="H124" s="96">
        <f>H14+H23+H37+H38+H39+2</f>
        <v>27013903</v>
      </c>
    </row>
    <row r="125" spans="1:8" ht="12.75">
      <c r="A125" s="88"/>
      <c r="B125" s="100" t="s">
        <v>6</v>
      </c>
      <c r="C125" s="101" t="s">
        <v>376</v>
      </c>
      <c r="D125" s="100">
        <v>1</v>
      </c>
      <c r="E125" s="88">
        <v>0</v>
      </c>
      <c r="F125" s="88">
        <v>6</v>
      </c>
      <c r="G125" s="96">
        <f>G40+G49+G57+G61+G64+G73+G80+G83-1</f>
        <v>43287986</v>
      </c>
      <c r="H125" s="96">
        <f>H40+H49+H57+H61+H64+H73+H80+H83+2</f>
        <v>25563905</v>
      </c>
    </row>
    <row r="128" spans="1:3" ht="12.75">
      <c r="A128" s="27" t="s">
        <v>672</v>
      </c>
      <c r="C128" s="42"/>
    </row>
    <row r="129" spans="1:8" ht="12.75">
      <c r="A129" s="27" t="s">
        <v>685</v>
      </c>
      <c r="C129" s="28"/>
      <c r="G129" s="44" t="s">
        <v>210</v>
      </c>
      <c r="H129" s="44" t="s">
        <v>211</v>
      </c>
    </row>
    <row r="130" ht="12.75">
      <c r="C130" s="28"/>
    </row>
    <row r="131" ht="12.75">
      <c r="H131" s="160" t="s">
        <v>664</v>
      </c>
    </row>
    <row r="133" spans="5:8" ht="12.75">
      <c r="E133" s="42"/>
      <c r="F133" s="42"/>
      <c r="H133" s="42"/>
    </row>
    <row r="134" spans="5:8" ht="12.75">
      <c r="E134" s="42"/>
      <c r="F134" s="42"/>
      <c r="H134" s="42"/>
    </row>
    <row r="135" spans="5:8" ht="12.75">
      <c r="E135" s="42"/>
      <c r="F135" s="42"/>
      <c r="G135" s="42"/>
      <c r="H135" s="42"/>
    </row>
    <row r="136" spans="5:8" ht="12.75">
      <c r="E136" s="42"/>
      <c r="F136" s="42"/>
      <c r="G136" s="42"/>
      <c r="H136" s="42"/>
    </row>
  </sheetData>
  <sheetProtection/>
  <mergeCells count="7">
    <mergeCell ref="B13:C13"/>
    <mergeCell ref="D13:F13"/>
    <mergeCell ref="A113:H113"/>
    <mergeCell ref="A9:H9"/>
    <mergeCell ref="A10:H10"/>
    <mergeCell ref="B12:C12"/>
    <mergeCell ref="D12:F12"/>
  </mergeCells>
  <printOptions/>
  <pageMargins left="0.4330708661417323" right="0.15748031496062992" top="0.5905511811023623" bottom="0.5905511811023623" header="0.11811023622047245" footer="0.11811023622047245"/>
  <pageSetup horizontalDpi="600" verticalDpi="600" orientation="portrait" paperSize="9" scale="68" r:id="rId1"/>
  <rowBreaks count="1" manualBreakCount="1">
    <brk id="7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110" zoomScaleSheetLayoutView="110" zoomScalePageLayoutView="0" workbookViewId="0" topLeftCell="A73">
      <selection activeCell="D83" sqref="D83"/>
    </sheetView>
  </sheetViews>
  <sheetFormatPr defaultColWidth="9.140625" defaultRowHeight="12.75"/>
  <cols>
    <col min="1" max="1" width="29.57421875" style="27" customWidth="1"/>
    <col min="2" max="2" width="40.8515625" style="27" customWidth="1"/>
    <col min="3" max="3" width="8.57421875" style="27" customWidth="1"/>
    <col min="4" max="5" width="22.421875" style="27" customWidth="1"/>
    <col min="6" max="6" width="17.28125" style="27" customWidth="1"/>
    <col min="7" max="7" width="18.00390625" style="27" customWidth="1"/>
    <col min="8" max="16384" width="9.140625" style="27" customWidth="1"/>
  </cols>
  <sheetData>
    <row r="1" spans="1:6" ht="13.5">
      <c r="A1" s="161" t="s">
        <v>662</v>
      </c>
      <c r="B1" s="78"/>
      <c r="C1" s="77"/>
      <c r="D1" s="77"/>
      <c r="E1" s="7" t="s">
        <v>533</v>
      </c>
      <c r="F1" s="79"/>
    </row>
    <row r="2" spans="1:6" ht="13.5">
      <c r="A2" s="161" t="s">
        <v>665</v>
      </c>
      <c r="B2" s="78"/>
      <c r="C2" s="77"/>
      <c r="D2" s="77"/>
      <c r="E2" s="122" t="s">
        <v>539</v>
      </c>
      <c r="F2" s="79"/>
    </row>
    <row r="3" spans="1:6" ht="12.75">
      <c r="A3" s="161" t="s">
        <v>666</v>
      </c>
      <c r="B3" s="103"/>
      <c r="C3" s="77"/>
      <c r="D3" s="77"/>
      <c r="E3" s="80"/>
      <c r="F3" s="79"/>
    </row>
    <row r="4" spans="1:6" ht="12.75">
      <c r="A4" s="162" t="s">
        <v>667</v>
      </c>
      <c r="B4" s="80"/>
      <c r="C4" s="77"/>
      <c r="D4" s="77"/>
      <c r="E4" s="78"/>
      <c r="F4" s="79"/>
    </row>
    <row r="5" spans="1:6" ht="12.75">
      <c r="A5" s="162" t="s">
        <v>668</v>
      </c>
      <c r="B5" s="78"/>
      <c r="C5" s="77"/>
      <c r="D5" s="77"/>
      <c r="E5" s="80"/>
      <c r="F5" s="79"/>
    </row>
    <row r="6" spans="1:6" ht="13.5">
      <c r="A6" s="31"/>
      <c r="B6" s="77"/>
      <c r="C6" s="77"/>
      <c r="D6" s="77"/>
      <c r="E6" s="78"/>
      <c r="F6" s="79"/>
    </row>
    <row r="7" spans="1:6" ht="13.5">
      <c r="A7" s="31"/>
      <c r="B7" s="77"/>
      <c r="C7" s="77"/>
      <c r="D7" s="77"/>
      <c r="E7" s="80"/>
      <c r="F7" s="79"/>
    </row>
    <row r="8" spans="1:6" ht="28.5" customHeight="1">
      <c r="A8" s="196" t="s">
        <v>614</v>
      </c>
      <c r="B8" s="197"/>
      <c r="C8" s="197"/>
      <c r="D8" s="197"/>
      <c r="E8" s="198"/>
      <c r="F8" s="104"/>
    </row>
    <row r="10" spans="1:6" ht="13.5">
      <c r="A10" s="181" t="s">
        <v>686</v>
      </c>
      <c r="B10" s="199"/>
      <c r="C10" s="199"/>
      <c r="D10" s="199"/>
      <c r="E10" s="199"/>
      <c r="F10" s="6"/>
    </row>
    <row r="12" spans="1:5" ht="27">
      <c r="A12" s="176" t="s">
        <v>377</v>
      </c>
      <c r="B12" s="182"/>
      <c r="C12" s="46" t="s">
        <v>378</v>
      </c>
      <c r="D12" s="134" t="s">
        <v>687</v>
      </c>
      <c r="E12" s="134" t="s">
        <v>673</v>
      </c>
    </row>
    <row r="13" spans="1:5" ht="12.75">
      <c r="A13" s="194">
        <v>1</v>
      </c>
      <c r="B13" s="195"/>
      <c r="C13" s="106">
        <v>2</v>
      </c>
      <c r="D13" s="106">
        <v>3</v>
      </c>
      <c r="E13" s="106">
        <v>4</v>
      </c>
    </row>
    <row r="14" spans="1:5" ht="18.75" customHeight="1">
      <c r="A14" s="189" t="s">
        <v>379</v>
      </c>
      <c r="B14" s="182"/>
      <c r="C14" s="107"/>
      <c r="D14" s="108"/>
      <c r="E14" s="108"/>
    </row>
    <row r="15" spans="1:6" ht="18.75" customHeight="1">
      <c r="A15" s="192" t="s">
        <v>380</v>
      </c>
      <c r="B15" s="182"/>
      <c r="C15" s="107" t="s">
        <v>381</v>
      </c>
      <c r="D15" s="108">
        <v>1366067</v>
      </c>
      <c r="E15" s="108">
        <v>2988249</v>
      </c>
      <c r="F15" s="105"/>
    </row>
    <row r="16" spans="1:6" ht="15" customHeight="1">
      <c r="A16" s="192" t="s">
        <v>382</v>
      </c>
      <c r="B16" s="182"/>
      <c r="C16" s="107"/>
      <c r="D16" s="108"/>
      <c r="E16" s="108"/>
      <c r="F16" s="105"/>
    </row>
    <row r="17" spans="1:6" ht="14.25" customHeight="1">
      <c r="A17" s="192" t="s">
        <v>383</v>
      </c>
      <c r="B17" s="182"/>
      <c r="C17" s="107" t="s">
        <v>384</v>
      </c>
      <c r="D17" s="108">
        <v>321681</v>
      </c>
      <c r="E17" s="108">
        <v>637192</v>
      </c>
      <c r="F17" s="105"/>
    </row>
    <row r="18" spans="1:6" ht="14.25" customHeight="1">
      <c r="A18" s="192" t="s">
        <v>385</v>
      </c>
      <c r="B18" s="182"/>
      <c r="C18" s="107" t="s">
        <v>114</v>
      </c>
      <c r="D18" s="108">
        <v>51678</v>
      </c>
      <c r="E18" s="108">
        <v>108912</v>
      </c>
      <c r="F18" s="105"/>
    </row>
    <row r="19" spans="1:6" ht="12.75">
      <c r="A19" s="193" t="s">
        <v>386</v>
      </c>
      <c r="B19" s="182"/>
      <c r="C19" s="107" t="s">
        <v>387</v>
      </c>
      <c r="D19" s="108">
        <v>-138142</v>
      </c>
      <c r="E19" s="108">
        <v>-157285</v>
      </c>
      <c r="F19" s="105"/>
    </row>
    <row r="20" spans="1:6" ht="15" customHeight="1">
      <c r="A20" s="193" t="s">
        <v>388</v>
      </c>
      <c r="B20" s="182"/>
      <c r="C20" s="107" t="s">
        <v>389</v>
      </c>
      <c r="D20" s="108">
        <v>0</v>
      </c>
      <c r="E20" s="108">
        <v>0</v>
      </c>
      <c r="F20" s="105"/>
    </row>
    <row r="21" spans="1:6" ht="15" customHeight="1">
      <c r="A21" s="193" t="s">
        <v>390</v>
      </c>
      <c r="B21" s="182"/>
      <c r="C21" s="107" t="s">
        <v>391</v>
      </c>
      <c r="D21" s="108">
        <v>0</v>
      </c>
      <c r="E21" s="108">
        <v>0</v>
      </c>
      <c r="F21" s="105"/>
    </row>
    <row r="22" spans="1:6" ht="15" customHeight="1">
      <c r="A22" s="193" t="s">
        <v>392</v>
      </c>
      <c r="B22" s="182"/>
      <c r="C22" s="107" t="s">
        <v>393</v>
      </c>
      <c r="D22" s="108">
        <v>0</v>
      </c>
      <c r="E22" s="108">
        <v>0</v>
      </c>
      <c r="F22" s="105"/>
    </row>
    <row r="23" spans="1:6" ht="12.75" customHeight="1">
      <c r="A23" s="193" t="s">
        <v>394</v>
      </c>
      <c r="B23" s="182"/>
      <c r="C23" s="107" t="s">
        <v>395</v>
      </c>
      <c r="D23" s="108">
        <v>0</v>
      </c>
      <c r="E23" s="108">
        <v>0</v>
      </c>
      <c r="F23" s="105"/>
    </row>
    <row r="24" spans="1:6" ht="13.5" customHeight="1">
      <c r="A24" s="193" t="s">
        <v>396</v>
      </c>
      <c r="B24" s="182"/>
      <c r="C24" s="107" t="s">
        <v>397</v>
      </c>
      <c r="D24" s="108">
        <v>9281</v>
      </c>
      <c r="E24" s="108">
        <v>50357</v>
      </c>
      <c r="F24" s="105"/>
    </row>
    <row r="25" spans="1:6" ht="13.5">
      <c r="A25" s="193" t="s">
        <v>398</v>
      </c>
      <c r="B25" s="182"/>
      <c r="C25" s="107" t="s">
        <v>399</v>
      </c>
      <c r="D25" s="109">
        <f>D17+D18+D19+D20+D21+D22+D23+D24</f>
        <v>244498</v>
      </c>
      <c r="E25" s="109">
        <f>E17+E18+E19+E20+E21+E22+E23+E24</f>
        <v>639176</v>
      </c>
      <c r="F25" s="105"/>
    </row>
    <row r="26" spans="1:6" ht="15" customHeight="1">
      <c r="A26" s="193" t="s">
        <v>400</v>
      </c>
      <c r="B26" s="182"/>
      <c r="C26" s="107" t="s">
        <v>401</v>
      </c>
      <c r="D26" s="108">
        <v>-7471121</v>
      </c>
      <c r="E26" s="108">
        <v>-1738320</v>
      </c>
      <c r="F26" s="105"/>
    </row>
    <row r="27" spans="1:6" ht="30" customHeight="1">
      <c r="A27" s="193" t="s">
        <v>644</v>
      </c>
      <c r="B27" s="182"/>
      <c r="C27" s="107" t="s">
        <v>115</v>
      </c>
      <c r="D27" s="108">
        <v>-510306</v>
      </c>
      <c r="E27" s="108">
        <v>124411</v>
      </c>
      <c r="F27" s="105"/>
    </row>
    <row r="28" spans="1:6" ht="16.5" customHeight="1">
      <c r="A28" s="193" t="s">
        <v>402</v>
      </c>
      <c r="B28" s="182"/>
      <c r="C28" s="107" t="s">
        <v>403</v>
      </c>
      <c r="D28" s="108">
        <v>-6442623</v>
      </c>
      <c r="E28" s="108">
        <v>-166481</v>
      </c>
      <c r="F28" s="105"/>
    </row>
    <row r="29" spans="1:6" ht="29.25" customHeight="1">
      <c r="A29" s="193" t="s">
        <v>404</v>
      </c>
      <c r="B29" s="182"/>
      <c r="C29" s="107" t="s">
        <v>405</v>
      </c>
      <c r="D29" s="108">
        <v>0</v>
      </c>
      <c r="E29" s="108">
        <v>0</v>
      </c>
      <c r="F29" s="105"/>
    </row>
    <row r="30" spans="1:6" ht="12.75">
      <c r="A30" s="193" t="s">
        <v>406</v>
      </c>
      <c r="B30" s="182"/>
      <c r="C30" s="107" t="s">
        <v>407</v>
      </c>
      <c r="D30" s="108">
        <v>0</v>
      </c>
      <c r="E30" s="108">
        <v>0</v>
      </c>
      <c r="F30" s="105"/>
    </row>
    <row r="31" spans="1:6" ht="17.25" customHeight="1">
      <c r="A31" s="193" t="s">
        <v>408</v>
      </c>
      <c r="B31" s="182"/>
      <c r="C31" s="107" t="s">
        <v>409</v>
      </c>
      <c r="D31" s="108">
        <v>14509616</v>
      </c>
      <c r="E31" s="108">
        <v>-4917740</v>
      </c>
      <c r="F31" s="105"/>
    </row>
    <row r="32" spans="1:6" ht="12.75">
      <c r="A32" s="193" t="s">
        <v>410</v>
      </c>
      <c r="B32" s="182"/>
      <c r="C32" s="107" t="s">
        <v>411</v>
      </c>
      <c r="D32" s="108">
        <v>-13022</v>
      </c>
      <c r="E32" s="108">
        <v>-26064</v>
      </c>
      <c r="F32" s="105"/>
    </row>
    <row r="33" spans="1:6" ht="12.75">
      <c r="A33" s="193" t="s">
        <v>412</v>
      </c>
      <c r="B33" s="182"/>
      <c r="C33" s="107" t="s">
        <v>413</v>
      </c>
      <c r="D33" s="108">
        <v>-302560</v>
      </c>
      <c r="E33" s="108">
        <v>-1945753</v>
      </c>
      <c r="F33" s="105"/>
    </row>
    <row r="34" spans="1:6" ht="12.75">
      <c r="A34" s="193" t="s">
        <v>414</v>
      </c>
      <c r="B34" s="182"/>
      <c r="C34" s="107" t="s">
        <v>415</v>
      </c>
      <c r="D34" s="108">
        <v>48156</v>
      </c>
      <c r="E34" s="108">
        <v>14220</v>
      </c>
      <c r="F34" s="105"/>
    </row>
    <row r="35" spans="1:6" ht="30" customHeight="1">
      <c r="A35" s="193" t="s">
        <v>416</v>
      </c>
      <c r="B35" s="182"/>
      <c r="C35" s="107" t="s">
        <v>417</v>
      </c>
      <c r="D35" s="108">
        <v>-787635</v>
      </c>
      <c r="E35" s="108">
        <v>-640550</v>
      </c>
      <c r="F35" s="105"/>
    </row>
    <row r="36" spans="1:6" ht="15" customHeight="1">
      <c r="A36" s="193" t="s">
        <v>418</v>
      </c>
      <c r="B36" s="182"/>
      <c r="C36" s="107" t="s">
        <v>419</v>
      </c>
      <c r="D36" s="108">
        <v>6864160</v>
      </c>
      <c r="E36" s="108">
        <v>12661134</v>
      </c>
      <c r="F36" s="105"/>
    </row>
    <row r="37" spans="1:6" ht="30" customHeight="1">
      <c r="A37" s="193" t="s">
        <v>420</v>
      </c>
      <c r="B37" s="182"/>
      <c r="C37" s="107" t="s">
        <v>421</v>
      </c>
      <c r="D37" s="108">
        <v>0</v>
      </c>
      <c r="E37" s="108">
        <v>0</v>
      </c>
      <c r="F37" s="105"/>
    </row>
    <row r="38" spans="1:6" ht="15" customHeight="1">
      <c r="A38" s="193" t="s">
        <v>422</v>
      </c>
      <c r="B38" s="182"/>
      <c r="C38" s="107" t="s">
        <v>423</v>
      </c>
      <c r="D38" s="108">
        <v>0</v>
      </c>
      <c r="E38" s="108">
        <v>0</v>
      </c>
      <c r="F38" s="105"/>
    </row>
    <row r="39" spans="1:6" ht="12.75">
      <c r="A39" s="193" t="s">
        <v>424</v>
      </c>
      <c r="B39" s="182"/>
      <c r="C39" s="107" t="s">
        <v>425</v>
      </c>
      <c r="D39" s="108">
        <v>0</v>
      </c>
      <c r="E39" s="108">
        <v>0</v>
      </c>
      <c r="F39" s="105"/>
    </row>
    <row r="40" spans="1:6" ht="16.5" customHeight="1">
      <c r="A40" s="193" t="s">
        <v>426</v>
      </c>
      <c r="B40" s="182"/>
      <c r="C40" s="107" t="s">
        <v>427</v>
      </c>
      <c r="D40" s="108">
        <v>0</v>
      </c>
      <c r="E40" s="108">
        <v>0</v>
      </c>
      <c r="F40" s="105"/>
    </row>
    <row r="41" spans="1:6" ht="16.5" customHeight="1">
      <c r="A41" s="193" t="s">
        <v>428</v>
      </c>
      <c r="B41" s="182"/>
      <c r="C41" s="107" t="s">
        <v>429</v>
      </c>
      <c r="D41" s="108">
        <v>-1640037</v>
      </c>
      <c r="E41" s="108">
        <v>-250813</v>
      </c>
      <c r="F41" s="105"/>
    </row>
    <row r="42" spans="1:6" ht="12.75">
      <c r="A42" s="193" t="s">
        <v>430</v>
      </c>
      <c r="B42" s="182"/>
      <c r="C42" s="107" t="s">
        <v>431</v>
      </c>
      <c r="D42" s="108">
        <v>1583681</v>
      </c>
      <c r="E42" s="108">
        <v>1201017</v>
      </c>
      <c r="F42" s="105"/>
    </row>
    <row r="43" spans="1:6" ht="16.5" customHeight="1">
      <c r="A43" s="193" t="s">
        <v>432</v>
      </c>
      <c r="B43" s="182"/>
      <c r="C43" s="107" t="s">
        <v>433</v>
      </c>
      <c r="D43" s="108">
        <v>232650</v>
      </c>
      <c r="E43" s="108">
        <v>266463</v>
      </c>
      <c r="F43" s="105"/>
    </row>
    <row r="44" spans="1:6" ht="16.5" customHeight="1">
      <c r="A44" s="193" t="s">
        <v>434</v>
      </c>
      <c r="B44" s="182"/>
      <c r="C44" s="107" t="s">
        <v>435</v>
      </c>
      <c r="D44" s="109">
        <f>D26+D27+D28+D29+D30+D31+D32+D33+D34+D35+D36+D37+D38+D39+D40+D41+D42+D43</f>
        <v>6070959</v>
      </c>
      <c r="E44" s="109">
        <f>E26+E27+E28+E29+E30+E31+E32+E33+E34+E35+E36+E37+E38+E39+E40+E41+E42+E43</f>
        <v>4581524</v>
      </c>
      <c r="F44" s="105"/>
    </row>
    <row r="45" spans="1:6" ht="16.5" customHeight="1">
      <c r="A45" s="193" t="s">
        <v>436</v>
      </c>
      <c r="B45" s="182"/>
      <c r="C45" s="107" t="s">
        <v>437</v>
      </c>
      <c r="D45" s="109">
        <f>D15+D25+D44</f>
        <v>7681524</v>
      </c>
      <c r="E45" s="109">
        <f>E15+E25+E44</f>
        <v>8208949</v>
      </c>
      <c r="F45" s="105"/>
    </row>
    <row r="46" spans="1:6" ht="16.5" customHeight="1">
      <c r="A46" s="189" t="s">
        <v>642</v>
      </c>
      <c r="B46" s="182"/>
      <c r="C46" s="107"/>
      <c r="D46" s="108"/>
      <c r="E46" s="108"/>
      <c r="F46" s="105"/>
    </row>
    <row r="47" spans="1:6" ht="16.5" customHeight="1">
      <c r="A47" s="193" t="s">
        <v>438</v>
      </c>
      <c r="B47" s="182"/>
      <c r="C47" s="107" t="s">
        <v>439</v>
      </c>
      <c r="D47" s="109">
        <f>D48+D49+D50+D51+D52+D53+D54</f>
        <v>194766</v>
      </c>
      <c r="E47" s="109">
        <f>E48+E49+E50+E51+E52+E53+E54</f>
        <v>340616</v>
      </c>
      <c r="F47" s="105"/>
    </row>
    <row r="48" spans="1:6" ht="15" customHeight="1">
      <c r="A48" s="193" t="s">
        <v>440</v>
      </c>
      <c r="B48" s="182"/>
      <c r="C48" s="107" t="s">
        <v>441</v>
      </c>
      <c r="D48" s="108">
        <v>3000</v>
      </c>
      <c r="E48" s="108">
        <v>70737</v>
      </c>
      <c r="F48" s="105"/>
    </row>
    <row r="49" spans="1:6" ht="15" customHeight="1">
      <c r="A49" s="193" t="s">
        <v>442</v>
      </c>
      <c r="B49" s="182"/>
      <c r="C49" s="107" t="s">
        <v>116</v>
      </c>
      <c r="D49" s="108">
        <v>0</v>
      </c>
      <c r="E49" s="108">
        <v>0</v>
      </c>
      <c r="F49" s="105"/>
    </row>
    <row r="50" spans="1:6" ht="31.5" customHeight="1">
      <c r="A50" s="193" t="s">
        <v>443</v>
      </c>
      <c r="B50" s="182"/>
      <c r="C50" s="107" t="s">
        <v>444</v>
      </c>
      <c r="D50" s="108">
        <v>0</v>
      </c>
      <c r="E50" s="108">
        <v>0</v>
      </c>
      <c r="F50" s="105"/>
    </row>
    <row r="51" spans="1:6" ht="15.75" customHeight="1">
      <c r="A51" s="193" t="s">
        <v>445</v>
      </c>
      <c r="B51" s="182"/>
      <c r="C51" s="107" t="s">
        <v>446</v>
      </c>
      <c r="D51" s="108">
        <v>0</v>
      </c>
      <c r="E51" s="108">
        <v>0</v>
      </c>
      <c r="F51" s="105"/>
    </row>
    <row r="52" spans="1:6" ht="15.75" customHeight="1">
      <c r="A52" s="193" t="s">
        <v>447</v>
      </c>
      <c r="B52" s="182"/>
      <c r="C52" s="107" t="s">
        <v>448</v>
      </c>
      <c r="D52" s="108">
        <v>0</v>
      </c>
      <c r="E52" s="108">
        <v>0</v>
      </c>
      <c r="F52" s="105"/>
    </row>
    <row r="53" spans="1:6" ht="16.5" customHeight="1">
      <c r="A53" s="192" t="s">
        <v>449</v>
      </c>
      <c r="B53" s="182"/>
      <c r="C53" s="107" t="s">
        <v>450</v>
      </c>
      <c r="D53" s="108">
        <v>191766</v>
      </c>
      <c r="E53" s="108">
        <v>269879</v>
      </c>
      <c r="F53" s="105"/>
    </row>
    <row r="54" spans="1:6" ht="15.75" customHeight="1">
      <c r="A54" s="192" t="s">
        <v>451</v>
      </c>
      <c r="B54" s="182"/>
      <c r="C54" s="107" t="s">
        <v>452</v>
      </c>
      <c r="D54" s="108">
        <v>0</v>
      </c>
      <c r="E54" s="108">
        <v>0</v>
      </c>
      <c r="F54" s="105"/>
    </row>
    <row r="55" spans="1:6" ht="13.5">
      <c r="A55" s="192" t="s">
        <v>453</v>
      </c>
      <c r="B55" s="182"/>
      <c r="C55" s="107" t="s">
        <v>454</v>
      </c>
      <c r="D55" s="109">
        <f>D56+D57+D58+D59+D60+D61+D62</f>
        <v>127614</v>
      </c>
      <c r="E55" s="109">
        <f>E56+E57+E58+E59+E60+E61+E62</f>
        <v>522539</v>
      </c>
      <c r="F55" s="105"/>
    </row>
    <row r="56" spans="1:6" ht="15" customHeight="1">
      <c r="A56" s="192" t="s">
        <v>455</v>
      </c>
      <c r="B56" s="182"/>
      <c r="C56" s="107" t="s">
        <v>456</v>
      </c>
      <c r="D56" s="108">
        <v>124227</v>
      </c>
      <c r="E56" s="108">
        <v>529073</v>
      </c>
      <c r="F56" s="105"/>
    </row>
    <row r="57" spans="1:6" ht="15" customHeight="1">
      <c r="A57" s="192" t="s">
        <v>457</v>
      </c>
      <c r="B57" s="182"/>
      <c r="C57" s="107" t="s">
        <v>158</v>
      </c>
      <c r="D57" s="108">
        <v>3387</v>
      </c>
      <c r="E57" s="108">
        <v>23466</v>
      </c>
      <c r="F57" s="105"/>
    </row>
    <row r="58" spans="1:6" ht="31.5" customHeight="1">
      <c r="A58" s="192" t="s">
        <v>458</v>
      </c>
      <c r="B58" s="182"/>
      <c r="C58" s="107" t="s">
        <v>459</v>
      </c>
      <c r="D58" s="108">
        <v>0</v>
      </c>
      <c r="E58" s="108">
        <v>0</v>
      </c>
      <c r="F58" s="105"/>
    </row>
    <row r="59" spans="1:6" ht="15" customHeight="1">
      <c r="A59" s="192" t="s">
        <v>460</v>
      </c>
      <c r="B59" s="182"/>
      <c r="C59" s="107" t="s">
        <v>461</v>
      </c>
      <c r="D59" s="108">
        <v>0</v>
      </c>
      <c r="E59" s="108">
        <v>0</v>
      </c>
      <c r="F59" s="105"/>
    </row>
    <row r="60" spans="1:6" ht="15" customHeight="1">
      <c r="A60" s="192" t="s">
        <v>462</v>
      </c>
      <c r="B60" s="182"/>
      <c r="C60" s="107" t="s">
        <v>463</v>
      </c>
      <c r="D60" s="108">
        <v>0</v>
      </c>
      <c r="E60" s="108">
        <v>0</v>
      </c>
      <c r="F60" s="105"/>
    </row>
    <row r="61" spans="1:6" ht="15" customHeight="1">
      <c r="A61" s="192" t="s">
        <v>464</v>
      </c>
      <c r="B61" s="182"/>
      <c r="C61" s="107" t="s">
        <v>465</v>
      </c>
      <c r="D61" s="108">
        <v>0</v>
      </c>
      <c r="E61" s="108">
        <v>0</v>
      </c>
      <c r="F61" s="105"/>
    </row>
    <row r="62" spans="1:6" ht="12.75">
      <c r="A62" s="192" t="s">
        <v>466</v>
      </c>
      <c r="B62" s="182"/>
      <c r="C62" s="107" t="s">
        <v>467</v>
      </c>
      <c r="D62" s="108">
        <v>0</v>
      </c>
      <c r="E62" s="108">
        <v>-30000</v>
      </c>
      <c r="F62" s="105"/>
    </row>
    <row r="63" spans="1:6" ht="15" customHeight="1">
      <c r="A63" s="192" t="s">
        <v>468</v>
      </c>
      <c r="B63" s="182"/>
      <c r="C63" s="107" t="s">
        <v>469</v>
      </c>
      <c r="D63" s="109">
        <v>67152</v>
      </c>
      <c r="E63" s="109">
        <v>0</v>
      </c>
      <c r="F63" s="105"/>
    </row>
    <row r="64" spans="1:6" ht="15" customHeight="1">
      <c r="A64" s="192" t="s">
        <v>470</v>
      </c>
      <c r="B64" s="182"/>
      <c r="C64" s="107" t="s">
        <v>471</v>
      </c>
      <c r="D64" s="109">
        <v>0</v>
      </c>
      <c r="E64" s="109">
        <v>181923</v>
      </c>
      <c r="F64" s="105"/>
    </row>
    <row r="65" spans="1:6" ht="15" customHeight="1">
      <c r="A65" s="189" t="s">
        <v>641</v>
      </c>
      <c r="B65" s="182"/>
      <c r="C65" s="107"/>
      <c r="D65" s="108"/>
      <c r="E65" s="108"/>
      <c r="F65" s="105"/>
    </row>
    <row r="66" spans="1:6" ht="15" customHeight="1">
      <c r="A66" s="192" t="s">
        <v>472</v>
      </c>
      <c r="B66" s="182"/>
      <c r="C66" s="107" t="s">
        <v>473</v>
      </c>
      <c r="D66" s="109">
        <f>D67+D68+D69</f>
        <v>0</v>
      </c>
      <c r="E66" s="109">
        <f>E67+E68+E69</f>
        <v>0</v>
      </c>
      <c r="F66" s="105"/>
    </row>
    <row r="67" spans="1:6" ht="15" customHeight="1">
      <c r="A67" s="192" t="s">
        <v>474</v>
      </c>
      <c r="B67" s="182"/>
      <c r="C67" s="107" t="s">
        <v>475</v>
      </c>
      <c r="D67" s="108">
        <v>0</v>
      </c>
      <c r="E67" s="108">
        <v>0</v>
      </c>
      <c r="F67" s="105"/>
    </row>
    <row r="68" spans="1:6" ht="15" customHeight="1">
      <c r="A68" s="192" t="s">
        <v>476</v>
      </c>
      <c r="B68" s="182"/>
      <c r="C68" s="107" t="s">
        <v>161</v>
      </c>
      <c r="D68" s="108">
        <v>0</v>
      </c>
      <c r="E68" s="108">
        <v>0</v>
      </c>
      <c r="F68" s="105"/>
    </row>
    <row r="69" spans="1:6" ht="15" customHeight="1">
      <c r="A69" s="192" t="s">
        <v>477</v>
      </c>
      <c r="B69" s="182"/>
      <c r="C69" s="107" t="s">
        <v>162</v>
      </c>
      <c r="D69" s="108">
        <v>0</v>
      </c>
      <c r="E69" s="108">
        <v>0</v>
      </c>
      <c r="F69" s="105"/>
    </row>
    <row r="70" spans="1:6" ht="15" customHeight="1">
      <c r="A70" s="192" t="s">
        <v>478</v>
      </c>
      <c r="B70" s="182"/>
      <c r="C70" s="107" t="s">
        <v>479</v>
      </c>
      <c r="D70" s="109">
        <f>D71+D72+D73+D74</f>
        <v>0</v>
      </c>
      <c r="E70" s="109">
        <f>E71+E72+E73+E74</f>
        <v>2004898</v>
      </c>
      <c r="F70" s="105"/>
    </row>
    <row r="71" spans="1:6" ht="15" customHeight="1">
      <c r="A71" s="193" t="s">
        <v>480</v>
      </c>
      <c r="B71" s="182"/>
      <c r="C71" s="107" t="s">
        <v>481</v>
      </c>
      <c r="D71" s="108">
        <v>0</v>
      </c>
      <c r="E71" s="108">
        <v>0</v>
      </c>
      <c r="F71" s="105"/>
    </row>
    <row r="72" spans="1:6" ht="15" customHeight="1">
      <c r="A72" s="192" t="s">
        <v>482</v>
      </c>
      <c r="B72" s="182"/>
      <c r="C72" s="107" t="s">
        <v>483</v>
      </c>
      <c r="D72" s="108">
        <v>0</v>
      </c>
      <c r="E72" s="108">
        <v>0</v>
      </c>
      <c r="F72" s="105"/>
    </row>
    <row r="73" spans="1:6" ht="15" customHeight="1">
      <c r="A73" s="192" t="s">
        <v>484</v>
      </c>
      <c r="B73" s="182"/>
      <c r="C73" s="107" t="s">
        <v>485</v>
      </c>
      <c r="D73" s="108">
        <v>0</v>
      </c>
      <c r="E73" s="108">
        <v>2004898</v>
      </c>
      <c r="F73" s="105"/>
    </row>
    <row r="74" spans="1:6" ht="15" customHeight="1">
      <c r="A74" s="192" t="s">
        <v>486</v>
      </c>
      <c r="B74" s="182"/>
      <c r="C74" s="107" t="s">
        <v>487</v>
      </c>
      <c r="D74" s="108">
        <v>0</v>
      </c>
      <c r="E74" s="108">
        <v>0</v>
      </c>
      <c r="F74" s="105"/>
    </row>
    <row r="75" spans="1:6" ht="15" customHeight="1">
      <c r="A75" s="192" t="s">
        <v>488</v>
      </c>
      <c r="B75" s="182"/>
      <c r="C75" s="107" t="s">
        <v>489</v>
      </c>
      <c r="D75" s="109">
        <f>D66-D70</f>
        <v>0</v>
      </c>
      <c r="E75" s="109">
        <v>0</v>
      </c>
      <c r="F75" s="105"/>
    </row>
    <row r="76" spans="1:6" ht="15" customHeight="1">
      <c r="A76" s="192" t="s">
        <v>490</v>
      </c>
      <c r="B76" s="182"/>
      <c r="C76" s="107" t="s">
        <v>163</v>
      </c>
      <c r="D76" s="109">
        <f>D70-D66</f>
        <v>0</v>
      </c>
      <c r="E76" s="109">
        <f>E70-E66</f>
        <v>2004898</v>
      </c>
      <c r="F76" s="105"/>
    </row>
    <row r="77" spans="1:6" ht="15" customHeight="1">
      <c r="A77" s="189" t="s">
        <v>637</v>
      </c>
      <c r="B77" s="182"/>
      <c r="C77" s="107" t="s">
        <v>491</v>
      </c>
      <c r="D77" s="109">
        <f>D45+D63+D75</f>
        <v>7748676</v>
      </c>
      <c r="E77" s="109">
        <f>E45+E63+E75</f>
        <v>8208949</v>
      </c>
      <c r="F77" s="105"/>
    </row>
    <row r="78" spans="1:6" ht="15" customHeight="1">
      <c r="A78" s="189" t="s">
        <v>638</v>
      </c>
      <c r="B78" s="182"/>
      <c r="C78" s="107" t="s">
        <v>165</v>
      </c>
      <c r="D78" s="109">
        <v>0</v>
      </c>
      <c r="E78" s="109">
        <v>2186821</v>
      </c>
      <c r="F78" s="105"/>
    </row>
    <row r="79" spans="1:6" ht="15" customHeight="1">
      <c r="A79" s="189" t="s">
        <v>639</v>
      </c>
      <c r="B79" s="182"/>
      <c r="C79" s="107" t="s">
        <v>166</v>
      </c>
      <c r="D79" s="109">
        <f>D77-D78</f>
        <v>7748676</v>
      </c>
      <c r="E79" s="109">
        <f>E77-E78</f>
        <v>6022128</v>
      </c>
      <c r="F79" s="105"/>
    </row>
    <row r="80" spans="1:6" ht="15" customHeight="1">
      <c r="A80" s="189" t="s">
        <v>640</v>
      </c>
      <c r="B80" s="182"/>
      <c r="C80" s="107" t="s">
        <v>492</v>
      </c>
      <c r="D80" s="109"/>
      <c r="E80" s="109"/>
      <c r="F80" s="105"/>
    </row>
    <row r="81" spans="1:6" ht="15" customHeight="1">
      <c r="A81" s="189" t="s">
        <v>493</v>
      </c>
      <c r="B81" s="182"/>
      <c r="C81" s="107" t="s">
        <v>494</v>
      </c>
      <c r="D81" s="109">
        <f>E84</f>
        <v>33499047</v>
      </c>
      <c r="E81" s="109">
        <v>27476919</v>
      </c>
      <c r="F81" s="105"/>
    </row>
    <row r="82" spans="1:6" ht="13.5">
      <c r="A82" s="189" t="s">
        <v>495</v>
      </c>
      <c r="B82" s="182"/>
      <c r="C82" s="107" t="s">
        <v>496</v>
      </c>
      <c r="D82" s="109"/>
      <c r="E82" s="109"/>
      <c r="F82" s="105"/>
    </row>
    <row r="83" spans="1:6" ht="13.5">
      <c r="A83" s="189" t="s">
        <v>497</v>
      </c>
      <c r="B83" s="182"/>
      <c r="C83" s="107" t="s">
        <v>498</v>
      </c>
      <c r="D83" s="109"/>
      <c r="E83" s="109"/>
      <c r="F83" s="105"/>
    </row>
    <row r="84" spans="1:6" ht="13.5">
      <c r="A84" s="190" t="s">
        <v>643</v>
      </c>
      <c r="B84" s="182"/>
      <c r="C84" s="107" t="s">
        <v>494</v>
      </c>
      <c r="D84" s="109">
        <f>D81+D79-D80+D82-D83</f>
        <v>41247723</v>
      </c>
      <c r="E84" s="109">
        <f>E79-E80+E81</f>
        <v>33499047</v>
      </c>
      <c r="F84" s="105"/>
    </row>
    <row r="85" spans="2:7" ht="24" customHeight="1">
      <c r="B85" s="44"/>
      <c r="D85" s="43"/>
      <c r="E85" s="43"/>
      <c r="G85" s="105"/>
    </row>
    <row r="86" spans="1:5" ht="13.5">
      <c r="A86" s="27" t="s">
        <v>672</v>
      </c>
      <c r="C86" s="102" t="s">
        <v>210</v>
      </c>
      <c r="D86" s="188" t="s">
        <v>499</v>
      </c>
      <c r="E86" s="188"/>
    </row>
    <row r="87" spans="1:5" ht="12.75">
      <c r="A87" s="27" t="s">
        <v>685</v>
      </c>
      <c r="D87" s="188" t="s">
        <v>664</v>
      </c>
      <c r="E87" s="191"/>
    </row>
    <row r="88" spans="4:6" ht="12.75">
      <c r="D88" s="188" t="s">
        <v>500</v>
      </c>
      <c r="E88" s="188"/>
      <c r="F88" s="43"/>
    </row>
    <row r="90" ht="12.75">
      <c r="D90" s="43"/>
    </row>
    <row r="91" ht="12.75">
      <c r="D91" s="43"/>
    </row>
    <row r="92" ht="12.75">
      <c r="D92" s="43"/>
    </row>
  </sheetData>
  <sheetProtection/>
  <mergeCells count="78">
    <mergeCell ref="A13:B13"/>
    <mergeCell ref="A14:B14"/>
    <mergeCell ref="A15:B15"/>
    <mergeCell ref="A16:B16"/>
    <mergeCell ref="A8:E8"/>
    <mergeCell ref="A10:E10"/>
    <mergeCell ref="A12:B12"/>
    <mergeCell ref="A21:B21"/>
    <mergeCell ref="A22:B22"/>
    <mergeCell ref="A23:B23"/>
    <mergeCell ref="A24:B24"/>
    <mergeCell ref="A17:B17"/>
    <mergeCell ref="A18:B18"/>
    <mergeCell ref="A19:B19"/>
    <mergeCell ref="A20:B20"/>
    <mergeCell ref="A29:B29"/>
    <mergeCell ref="A30:B30"/>
    <mergeCell ref="A31:B31"/>
    <mergeCell ref="A32:B32"/>
    <mergeCell ref="A25:B25"/>
    <mergeCell ref="A26:B26"/>
    <mergeCell ref="A27:B27"/>
    <mergeCell ref="A28:B28"/>
    <mergeCell ref="A37:B37"/>
    <mergeCell ref="A38:B38"/>
    <mergeCell ref="A39:B39"/>
    <mergeCell ref="A40:B40"/>
    <mergeCell ref="A33:B33"/>
    <mergeCell ref="A34:B34"/>
    <mergeCell ref="A35:B35"/>
    <mergeCell ref="A36:B36"/>
    <mergeCell ref="A45:B45"/>
    <mergeCell ref="A46:B46"/>
    <mergeCell ref="A47:B47"/>
    <mergeCell ref="A48:B48"/>
    <mergeCell ref="A41:B41"/>
    <mergeCell ref="A42:B42"/>
    <mergeCell ref="A43:B43"/>
    <mergeCell ref="A44:B44"/>
    <mergeCell ref="A53:B53"/>
    <mergeCell ref="A54:B54"/>
    <mergeCell ref="A55:B55"/>
    <mergeCell ref="A56:B56"/>
    <mergeCell ref="A49:B49"/>
    <mergeCell ref="A50:B50"/>
    <mergeCell ref="A51:B51"/>
    <mergeCell ref="A52:B52"/>
    <mergeCell ref="A61:B61"/>
    <mergeCell ref="A62:B62"/>
    <mergeCell ref="A63:B63"/>
    <mergeCell ref="A64:B64"/>
    <mergeCell ref="A57:B57"/>
    <mergeCell ref="A58:B58"/>
    <mergeCell ref="A59:B59"/>
    <mergeCell ref="A60:B60"/>
    <mergeCell ref="A69:B69"/>
    <mergeCell ref="A70:B70"/>
    <mergeCell ref="A71:B71"/>
    <mergeCell ref="A72:B72"/>
    <mergeCell ref="A65:B65"/>
    <mergeCell ref="A66:B66"/>
    <mergeCell ref="A67:B67"/>
    <mergeCell ref="A68:B68"/>
    <mergeCell ref="A77:B77"/>
    <mergeCell ref="A78:B78"/>
    <mergeCell ref="A79:B79"/>
    <mergeCell ref="A80:B80"/>
    <mergeCell ref="A73:B73"/>
    <mergeCell ref="A74:B74"/>
    <mergeCell ref="A75:B75"/>
    <mergeCell ref="A76:B76"/>
    <mergeCell ref="D86:E86"/>
    <mergeCell ref="D88:E88"/>
    <mergeCell ref="A81:B81"/>
    <mergeCell ref="A82:B82"/>
    <mergeCell ref="A83:B83"/>
    <mergeCell ref="A84:B84"/>
    <mergeCell ref="D87:E87"/>
  </mergeCells>
  <printOptions/>
  <pageMargins left="0.5511811023622047" right="0.15748031496062992" top="0.3937007874015748" bottom="0.3937007874015748" header="0.1968503937007874" footer="0.1968503937007874"/>
  <pageSetup horizontalDpi="600" verticalDpi="600" orientation="portrait" paperSize="9" scale="74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31">
      <selection activeCell="L53" sqref="L53"/>
    </sheetView>
  </sheetViews>
  <sheetFormatPr defaultColWidth="9.140625" defaultRowHeight="12.75"/>
  <cols>
    <col min="1" max="1" width="74.140625" style="110" customWidth="1"/>
    <col min="2" max="2" width="2.7109375" style="110" customWidth="1"/>
    <col min="3" max="3" width="2.28125" style="110" customWidth="1"/>
    <col min="4" max="4" width="2.7109375" style="110" customWidth="1"/>
    <col min="5" max="5" width="12.7109375" style="110" customWidth="1"/>
    <col min="6" max="6" width="9.8515625" style="110" customWidth="1"/>
    <col min="7" max="7" width="13.28125" style="110" customWidth="1"/>
    <col min="8" max="8" width="15.00390625" style="110" customWidth="1"/>
    <col min="9" max="9" width="14.57421875" style="110" customWidth="1"/>
    <col min="10" max="10" width="14.00390625" style="110" customWidth="1"/>
    <col min="11" max="11" width="13.28125" style="110" customWidth="1"/>
    <col min="12" max="12" width="15.140625" style="110" customWidth="1"/>
    <col min="13" max="13" width="14.00390625" style="110" customWidth="1"/>
    <col min="14" max="16384" width="9.140625" style="110" customWidth="1"/>
  </cols>
  <sheetData>
    <row r="1" spans="10:14" ht="13.5">
      <c r="J1" s="111"/>
      <c r="M1" s="112"/>
      <c r="N1" s="113" t="s">
        <v>533</v>
      </c>
    </row>
    <row r="2" spans="10:14" ht="13.5">
      <c r="J2" s="111"/>
      <c r="M2" s="219" t="s">
        <v>540</v>
      </c>
      <c r="N2" s="220"/>
    </row>
    <row r="3" spans="1:14" ht="12.75">
      <c r="A3" s="112" t="s">
        <v>212</v>
      </c>
      <c r="B3" s="221" t="s">
        <v>648</v>
      </c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</row>
    <row r="4" spans="1:14" ht="12.75">
      <c r="A4" s="112" t="s">
        <v>573</v>
      </c>
      <c r="B4" s="221" t="s">
        <v>669</v>
      </c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</row>
    <row r="5" spans="1:14" ht="12.75">
      <c r="A5" s="112" t="s">
        <v>574</v>
      </c>
      <c r="B5" s="221" t="s">
        <v>670</v>
      </c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</row>
    <row r="6" spans="1:14" ht="12.75">
      <c r="A6" s="112" t="s">
        <v>575</v>
      </c>
      <c r="B6" s="222" t="s">
        <v>671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</row>
    <row r="7" ht="23.25" customHeight="1"/>
    <row r="8" spans="1:14" ht="21" customHeight="1" thickBot="1">
      <c r="A8" s="223" t="s">
        <v>576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  <c r="N8" s="223"/>
    </row>
    <row r="9" spans="1:14" ht="13.5" thickTop="1">
      <c r="A9" s="218" t="s">
        <v>688</v>
      </c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</row>
    <row r="11" ht="12.75">
      <c r="N11" s="110" t="s">
        <v>577</v>
      </c>
    </row>
    <row r="12" ht="0.75" customHeight="1"/>
    <row r="13" ht="12.75" hidden="1"/>
    <row r="14" spans="1:14" ht="26.25" customHeight="1">
      <c r="A14" s="204" t="s">
        <v>501</v>
      </c>
      <c r="B14" s="209" t="s">
        <v>502</v>
      </c>
      <c r="C14" s="210"/>
      <c r="D14" s="211"/>
      <c r="E14" s="212" t="s">
        <v>578</v>
      </c>
      <c r="F14" s="213"/>
      <c r="G14" s="213"/>
      <c r="H14" s="213"/>
      <c r="I14" s="213"/>
      <c r="J14" s="213"/>
      <c r="K14" s="213"/>
      <c r="L14" s="214"/>
      <c r="M14" s="204" t="s">
        <v>579</v>
      </c>
      <c r="N14" s="204" t="s">
        <v>580</v>
      </c>
    </row>
    <row r="15" spans="1:14" ht="121.5">
      <c r="A15" s="205"/>
      <c r="B15" s="215"/>
      <c r="C15" s="216"/>
      <c r="D15" s="217"/>
      <c r="E15" s="114" t="s">
        <v>581</v>
      </c>
      <c r="F15" s="114" t="s">
        <v>582</v>
      </c>
      <c r="G15" s="114" t="s">
        <v>583</v>
      </c>
      <c r="H15" s="114" t="s">
        <v>584</v>
      </c>
      <c r="I15" s="114" t="s">
        <v>585</v>
      </c>
      <c r="J15" s="114" t="s">
        <v>81</v>
      </c>
      <c r="K15" s="114" t="s">
        <v>586</v>
      </c>
      <c r="L15" s="114" t="s">
        <v>587</v>
      </c>
      <c r="M15" s="205"/>
      <c r="N15" s="205"/>
    </row>
    <row r="16" spans="1:14" ht="16.5" customHeight="1" hidden="1">
      <c r="A16" s="115" t="s">
        <v>501</v>
      </c>
      <c r="B16" s="209" t="s">
        <v>502</v>
      </c>
      <c r="C16" s="210"/>
      <c r="D16" s="211"/>
      <c r="E16" s="212" t="s">
        <v>578</v>
      </c>
      <c r="F16" s="213"/>
      <c r="G16" s="213"/>
      <c r="H16" s="213"/>
      <c r="I16" s="213"/>
      <c r="J16" s="213"/>
      <c r="K16" s="213"/>
      <c r="L16" s="214"/>
      <c r="M16" s="115" t="s">
        <v>579</v>
      </c>
      <c r="N16" s="115" t="s">
        <v>580</v>
      </c>
    </row>
    <row r="17" spans="1:14" ht="81" customHeight="1" hidden="1">
      <c r="A17" s="204" t="s">
        <v>501</v>
      </c>
      <c r="B17" s="209" t="s">
        <v>502</v>
      </c>
      <c r="C17" s="210"/>
      <c r="D17" s="211"/>
      <c r="E17" s="212" t="s">
        <v>578</v>
      </c>
      <c r="F17" s="213"/>
      <c r="G17" s="213"/>
      <c r="H17" s="213"/>
      <c r="I17" s="213"/>
      <c r="J17" s="213"/>
      <c r="K17" s="213"/>
      <c r="L17" s="214"/>
      <c r="M17" s="204" t="s">
        <v>579</v>
      </c>
      <c r="N17" s="204" t="s">
        <v>580</v>
      </c>
    </row>
    <row r="18" spans="1:14" ht="41.25" customHeight="1" hidden="1">
      <c r="A18" s="205"/>
      <c r="B18" s="215"/>
      <c r="C18" s="216"/>
      <c r="D18" s="217"/>
      <c r="E18" s="114" t="s">
        <v>581</v>
      </c>
      <c r="F18" s="114" t="s">
        <v>582</v>
      </c>
      <c r="G18" s="114" t="s">
        <v>583</v>
      </c>
      <c r="H18" s="114" t="s">
        <v>584</v>
      </c>
      <c r="I18" s="114" t="s">
        <v>585</v>
      </c>
      <c r="J18" s="114" t="s">
        <v>81</v>
      </c>
      <c r="K18" s="114" t="s">
        <v>586</v>
      </c>
      <c r="L18" s="114" t="s">
        <v>587</v>
      </c>
      <c r="M18" s="205"/>
      <c r="N18" s="205"/>
    </row>
    <row r="19" spans="1:14" ht="12.75">
      <c r="A19" s="116">
        <v>1</v>
      </c>
      <c r="B19" s="206">
        <v>2</v>
      </c>
      <c r="C19" s="207"/>
      <c r="D19" s="208"/>
      <c r="E19" s="116">
        <v>3</v>
      </c>
      <c r="F19" s="116">
        <v>4</v>
      </c>
      <c r="G19" s="116">
        <v>5</v>
      </c>
      <c r="H19" s="116">
        <v>6</v>
      </c>
      <c r="I19" s="116">
        <v>7</v>
      </c>
      <c r="J19" s="116">
        <v>8</v>
      </c>
      <c r="K19" s="116">
        <v>9</v>
      </c>
      <c r="L19" s="116">
        <v>10</v>
      </c>
      <c r="M19" s="116">
        <v>11</v>
      </c>
      <c r="N19" s="116">
        <v>12</v>
      </c>
    </row>
    <row r="20" spans="1:14" ht="12.75">
      <c r="A20" s="116"/>
      <c r="B20" s="206"/>
      <c r="C20" s="207"/>
      <c r="D20" s="208"/>
      <c r="E20" s="116"/>
      <c r="F20" s="116"/>
      <c r="G20" s="116"/>
      <c r="H20" s="116"/>
      <c r="I20" s="116"/>
      <c r="J20" s="116"/>
      <c r="K20" s="116"/>
      <c r="L20" s="116"/>
      <c r="M20" s="116"/>
      <c r="N20" s="116"/>
    </row>
    <row r="21" spans="1:14" ht="13.5">
      <c r="A21" s="117" t="s">
        <v>689</v>
      </c>
      <c r="B21" s="118">
        <v>9</v>
      </c>
      <c r="C21" s="118">
        <v>0</v>
      </c>
      <c r="D21" s="118">
        <v>1</v>
      </c>
      <c r="E21" s="163">
        <v>21246040</v>
      </c>
      <c r="F21" s="163"/>
      <c r="G21" s="163">
        <v>5912511</v>
      </c>
      <c r="H21" s="163"/>
      <c r="I21" s="163">
        <v>1406110</v>
      </c>
      <c r="J21" s="163"/>
      <c r="K21" s="163">
        <v>10775067</v>
      </c>
      <c r="L21" s="163">
        <f>E21+F21+G21+H21+I21+J21+K21</f>
        <v>39339728</v>
      </c>
      <c r="M21" s="163"/>
      <c r="N21" s="163"/>
    </row>
    <row r="22" spans="1:14" ht="13.5">
      <c r="A22" s="117"/>
      <c r="B22" s="201"/>
      <c r="C22" s="202"/>
      <c r="D22" s="203"/>
      <c r="E22" s="163"/>
      <c r="F22" s="163"/>
      <c r="G22" s="163"/>
      <c r="H22" s="163"/>
      <c r="I22" s="163"/>
      <c r="J22" s="163"/>
      <c r="K22" s="163"/>
      <c r="L22" s="163"/>
      <c r="M22" s="163"/>
      <c r="N22" s="163"/>
    </row>
    <row r="23" spans="1:14" ht="12.75">
      <c r="A23" s="119" t="s">
        <v>588</v>
      </c>
      <c r="B23" s="118">
        <v>9</v>
      </c>
      <c r="C23" s="118">
        <v>0</v>
      </c>
      <c r="D23" s="118">
        <v>2</v>
      </c>
      <c r="E23" s="163"/>
      <c r="F23" s="163"/>
      <c r="G23" s="163"/>
      <c r="H23" s="163"/>
      <c r="I23" s="163"/>
      <c r="J23" s="163"/>
      <c r="K23" s="163"/>
      <c r="L23" s="163">
        <f>E23+F23+G23+H23+I23+J23+K23</f>
        <v>0</v>
      </c>
      <c r="M23" s="163"/>
      <c r="N23" s="163"/>
    </row>
    <row r="24" spans="1:14" ht="12.75">
      <c r="A24" s="119" t="s">
        <v>589</v>
      </c>
      <c r="B24" s="118">
        <v>9</v>
      </c>
      <c r="C24" s="118">
        <v>0</v>
      </c>
      <c r="D24" s="118">
        <v>3</v>
      </c>
      <c r="E24" s="163"/>
      <c r="F24" s="163"/>
      <c r="G24" s="163"/>
      <c r="H24" s="163"/>
      <c r="I24" s="163"/>
      <c r="J24" s="163"/>
      <c r="K24" s="163"/>
      <c r="L24" s="163">
        <f>E24+F24+G24+H24+I24+J24+K24</f>
        <v>0</v>
      </c>
      <c r="M24" s="163"/>
      <c r="N24" s="163"/>
    </row>
    <row r="25" spans="1:14" ht="13.5">
      <c r="A25" s="117" t="s">
        <v>690</v>
      </c>
      <c r="B25" s="118">
        <v>9</v>
      </c>
      <c r="C25" s="118">
        <v>0</v>
      </c>
      <c r="D25" s="118">
        <v>4</v>
      </c>
      <c r="E25" s="163">
        <f>E21</f>
        <v>21246040</v>
      </c>
      <c r="F25" s="163"/>
      <c r="G25" s="163">
        <f>G21</f>
        <v>5912511</v>
      </c>
      <c r="H25" s="163"/>
      <c r="I25" s="163">
        <f>I21</f>
        <v>1406110</v>
      </c>
      <c r="J25" s="163"/>
      <c r="K25" s="163">
        <f>K21</f>
        <v>10775067</v>
      </c>
      <c r="L25" s="163">
        <f>E25+F25+G25+H25+I25+J25+K25</f>
        <v>39339728</v>
      </c>
      <c r="M25" s="163"/>
      <c r="N25" s="163"/>
    </row>
    <row r="26" spans="1:14" ht="13.5">
      <c r="A26" s="117"/>
      <c r="B26" s="201"/>
      <c r="C26" s="202"/>
      <c r="D26" s="203"/>
      <c r="E26" s="163"/>
      <c r="F26" s="163"/>
      <c r="G26" s="163"/>
      <c r="H26" s="163"/>
      <c r="I26" s="163"/>
      <c r="J26" s="163"/>
      <c r="K26" s="163"/>
      <c r="L26" s="163"/>
      <c r="M26" s="163"/>
      <c r="N26" s="163"/>
    </row>
    <row r="27" spans="1:14" ht="12.75">
      <c r="A27" s="119" t="s">
        <v>590</v>
      </c>
      <c r="B27" s="118">
        <v>9</v>
      </c>
      <c r="C27" s="118">
        <v>0</v>
      </c>
      <c r="D27" s="118">
        <v>5</v>
      </c>
      <c r="E27" s="163"/>
      <c r="F27" s="163"/>
      <c r="G27" s="163"/>
      <c r="H27" s="163"/>
      <c r="I27" s="163"/>
      <c r="J27" s="163"/>
      <c r="K27" s="163">
        <v>2636419</v>
      </c>
      <c r="L27" s="163">
        <f>E27+F27+G27+H27+I27+J27+K27</f>
        <v>2636419</v>
      </c>
      <c r="M27" s="163"/>
      <c r="N27" s="163"/>
    </row>
    <row r="28" spans="1:14" ht="12.75">
      <c r="A28" s="119" t="s">
        <v>591</v>
      </c>
      <c r="B28" s="118">
        <v>9</v>
      </c>
      <c r="C28" s="118">
        <v>0</v>
      </c>
      <c r="D28" s="118">
        <v>6</v>
      </c>
      <c r="E28" s="163"/>
      <c r="F28" s="163"/>
      <c r="G28" s="163"/>
      <c r="H28" s="163"/>
      <c r="I28" s="163"/>
      <c r="J28" s="163"/>
      <c r="K28" s="163"/>
      <c r="L28" s="163">
        <f>E28+F28+G28+H28+I28+J28+K28</f>
        <v>0</v>
      </c>
      <c r="M28" s="163"/>
      <c r="N28" s="163"/>
    </row>
    <row r="29" spans="1:14" ht="13.5">
      <c r="A29" s="119" t="s">
        <v>592</v>
      </c>
      <c r="B29" s="118">
        <v>9</v>
      </c>
      <c r="C29" s="118">
        <v>0</v>
      </c>
      <c r="D29" s="118">
        <v>7</v>
      </c>
      <c r="E29" s="163">
        <f>E27+E28</f>
        <v>0</v>
      </c>
      <c r="F29" s="163"/>
      <c r="G29" s="163">
        <f aca="true" t="shared" si="0" ref="G29:L29">G27+G28</f>
        <v>0</v>
      </c>
      <c r="H29" s="163"/>
      <c r="I29" s="163">
        <f t="shared" si="0"/>
        <v>0</v>
      </c>
      <c r="J29" s="163"/>
      <c r="K29" s="163">
        <f t="shared" si="0"/>
        <v>2636419</v>
      </c>
      <c r="L29" s="163">
        <f t="shared" si="0"/>
        <v>2636419</v>
      </c>
      <c r="M29" s="163"/>
      <c r="N29" s="163"/>
    </row>
    <row r="30" spans="1:14" ht="12.75">
      <c r="A30" s="119"/>
      <c r="B30" s="201"/>
      <c r="C30" s="202"/>
      <c r="D30" s="203"/>
      <c r="E30" s="163"/>
      <c r="F30" s="163"/>
      <c r="G30" s="163"/>
      <c r="H30" s="163"/>
      <c r="I30" s="163"/>
      <c r="J30" s="163"/>
      <c r="K30" s="163"/>
      <c r="L30" s="163"/>
      <c r="M30" s="163"/>
      <c r="N30" s="163"/>
    </row>
    <row r="31" spans="1:14" ht="12.75">
      <c r="A31" s="119" t="s">
        <v>593</v>
      </c>
      <c r="B31" s="118">
        <v>9</v>
      </c>
      <c r="C31" s="118">
        <v>0</v>
      </c>
      <c r="D31" s="118">
        <v>8</v>
      </c>
      <c r="E31" s="163"/>
      <c r="F31" s="163"/>
      <c r="G31" s="163"/>
      <c r="H31" s="163"/>
      <c r="I31" s="163"/>
      <c r="J31" s="163"/>
      <c r="K31" s="163"/>
      <c r="L31" s="163">
        <f>E31+F31+G31+H31+I31+J31+K31</f>
        <v>0</v>
      </c>
      <c r="M31" s="163"/>
      <c r="N31" s="163"/>
    </row>
    <row r="32" spans="1:14" ht="12.75">
      <c r="A32" s="119" t="s">
        <v>594</v>
      </c>
      <c r="B32" s="118">
        <v>9</v>
      </c>
      <c r="C32" s="118">
        <v>0</v>
      </c>
      <c r="D32" s="118">
        <v>9</v>
      </c>
      <c r="E32" s="163"/>
      <c r="F32" s="163"/>
      <c r="G32" s="163"/>
      <c r="H32" s="163"/>
      <c r="I32" s="163"/>
      <c r="J32" s="163"/>
      <c r="K32" s="163"/>
      <c r="L32" s="163">
        <f>E32+F32+G32+H32+I32+J32+K32</f>
        <v>0</v>
      </c>
      <c r="M32" s="163"/>
      <c r="N32" s="163"/>
    </row>
    <row r="33" spans="1:14" ht="12.75">
      <c r="A33" s="119" t="s">
        <v>595</v>
      </c>
      <c r="B33" s="118">
        <v>9</v>
      </c>
      <c r="C33" s="118">
        <v>1</v>
      </c>
      <c r="D33" s="118">
        <v>0</v>
      </c>
      <c r="E33" s="163"/>
      <c r="F33" s="163"/>
      <c r="G33" s="163"/>
      <c r="H33" s="163"/>
      <c r="I33" s="163"/>
      <c r="J33" s="163"/>
      <c r="K33" s="163"/>
      <c r="L33" s="163">
        <f>E33+F33+G33+H33+I33+J33+K33</f>
        <v>0</v>
      </c>
      <c r="M33" s="163"/>
      <c r="N33" s="163"/>
    </row>
    <row r="34" spans="1:14" ht="12.75">
      <c r="A34" s="119" t="s">
        <v>596</v>
      </c>
      <c r="B34" s="118">
        <v>9</v>
      </c>
      <c r="C34" s="118">
        <v>1</v>
      </c>
      <c r="D34" s="118">
        <v>1</v>
      </c>
      <c r="E34" s="163"/>
      <c r="F34" s="163"/>
      <c r="G34" s="163"/>
      <c r="H34" s="163"/>
      <c r="I34" s="163"/>
      <c r="J34" s="163"/>
      <c r="K34" s="163">
        <v>-1955830</v>
      </c>
      <c r="L34" s="163">
        <f>E34+F34+G34+H34+I34+J34+K34</f>
        <v>-1955830</v>
      </c>
      <c r="M34" s="163"/>
      <c r="N34" s="163"/>
    </row>
    <row r="35" spans="1:14" ht="12.75">
      <c r="A35" s="119" t="s">
        <v>597</v>
      </c>
      <c r="B35" s="118">
        <v>9</v>
      </c>
      <c r="C35" s="118">
        <v>1</v>
      </c>
      <c r="D35" s="118">
        <v>2</v>
      </c>
      <c r="E35" s="163"/>
      <c r="F35" s="163"/>
      <c r="G35" s="163">
        <v>-64659</v>
      </c>
      <c r="H35" s="163"/>
      <c r="I35" s="163">
        <v>-157285</v>
      </c>
      <c r="J35" s="163"/>
      <c r="K35" s="163">
        <v>-100000</v>
      </c>
      <c r="L35" s="163">
        <f>E35+F35+G35+H35+I35+J35+K35</f>
        <v>-321944</v>
      </c>
      <c r="M35" s="163"/>
      <c r="N35" s="163"/>
    </row>
    <row r="36" spans="1:14" ht="12.75">
      <c r="A36" s="119"/>
      <c r="B36" s="201"/>
      <c r="C36" s="202"/>
      <c r="D36" s="203"/>
      <c r="E36" s="163"/>
      <c r="F36" s="163"/>
      <c r="G36" s="163"/>
      <c r="H36" s="163"/>
      <c r="I36" s="163"/>
      <c r="J36" s="163"/>
      <c r="K36" s="163"/>
      <c r="L36" s="163"/>
      <c r="M36" s="163"/>
      <c r="N36" s="163"/>
    </row>
    <row r="37" spans="1:14" ht="14.25" customHeight="1">
      <c r="A37" s="117" t="s">
        <v>691</v>
      </c>
      <c r="B37" s="118">
        <v>9</v>
      </c>
      <c r="C37" s="118">
        <v>1</v>
      </c>
      <c r="D37" s="118">
        <v>3</v>
      </c>
      <c r="E37" s="163">
        <f>E25+E29+E31+E32+E33+E34+E35</f>
        <v>21246040</v>
      </c>
      <c r="F37" s="163"/>
      <c r="G37" s="163">
        <f>G25+G29+G31+G32+G33+G34+G35</f>
        <v>5847852</v>
      </c>
      <c r="H37" s="163"/>
      <c r="I37" s="163">
        <f>I25+I29+I31+I32+I33+I34+I35</f>
        <v>1248825</v>
      </c>
      <c r="J37" s="163"/>
      <c r="K37" s="163">
        <f>K25+K29+K31+K32+K33+K34+K35</f>
        <v>11355656</v>
      </c>
      <c r="L37" s="163">
        <f>E37+F37+G37+H37+I37+J37+K37</f>
        <v>39698373</v>
      </c>
      <c r="M37" s="163"/>
      <c r="N37" s="163"/>
    </row>
    <row r="38" spans="1:14" ht="13.5">
      <c r="A38" s="117"/>
      <c r="B38" s="201"/>
      <c r="C38" s="202"/>
      <c r="D38" s="203"/>
      <c r="E38" s="163"/>
      <c r="F38" s="163"/>
      <c r="G38" s="163"/>
      <c r="H38" s="163"/>
      <c r="I38" s="163"/>
      <c r="J38" s="163"/>
      <c r="K38" s="163"/>
      <c r="L38" s="163"/>
      <c r="M38" s="163"/>
      <c r="N38" s="163"/>
    </row>
    <row r="39" spans="1:14" ht="12.75">
      <c r="A39" s="119" t="s">
        <v>598</v>
      </c>
      <c r="B39" s="118">
        <v>9</v>
      </c>
      <c r="C39" s="118">
        <v>1</v>
      </c>
      <c r="D39" s="118">
        <v>4</v>
      </c>
      <c r="E39" s="163"/>
      <c r="F39" s="163"/>
      <c r="G39" s="163"/>
      <c r="H39" s="163"/>
      <c r="I39" s="163"/>
      <c r="J39" s="163"/>
      <c r="K39" s="163"/>
      <c r="L39" s="163">
        <f>E39+F39+G39+H39+I39+J39+K39</f>
        <v>0</v>
      </c>
      <c r="M39" s="163"/>
      <c r="N39" s="163"/>
    </row>
    <row r="40" spans="1:14" ht="12.75">
      <c r="A40" s="119" t="s">
        <v>599</v>
      </c>
      <c r="B40" s="118">
        <v>9</v>
      </c>
      <c r="C40" s="118">
        <v>1</v>
      </c>
      <c r="D40" s="118">
        <v>5</v>
      </c>
      <c r="E40" s="163"/>
      <c r="F40" s="163"/>
      <c r="G40" s="163"/>
      <c r="H40" s="163"/>
      <c r="I40" s="163"/>
      <c r="J40" s="163"/>
      <c r="K40" s="163"/>
      <c r="L40" s="163">
        <f>E40+F40+G40+H40+I40+J40+K40</f>
        <v>0</v>
      </c>
      <c r="M40" s="163"/>
      <c r="N40" s="163"/>
    </row>
    <row r="41" spans="1:14" ht="13.5">
      <c r="A41" s="117" t="s">
        <v>692</v>
      </c>
      <c r="B41" s="118">
        <v>9</v>
      </c>
      <c r="C41" s="118">
        <v>1</v>
      </c>
      <c r="D41" s="118">
        <v>6</v>
      </c>
      <c r="E41" s="163">
        <f>E37</f>
        <v>21246040</v>
      </c>
      <c r="F41" s="163"/>
      <c r="G41" s="163">
        <f>G37</f>
        <v>5847852</v>
      </c>
      <c r="H41" s="163"/>
      <c r="I41" s="163">
        <f>I37</f>
        <v>1248825</v>
      </c>
      <c r="J41" s="163"/>
      <c r="K41" s="163">
        <f>K37</f>
        <v>11355656</v>
      </c>
      <c r="L41" s="163">
        <f>E41+F41+G41+H41+I41+J41+K41</f>
        <v>39698373</v>
      </c>
      <c r="M41" s="163"/>
      <c r="N41" s="163"/>
    </row>
    <row r="42" spans="1:14" ht="13.5">
      <c r="A42" s="117"/>
      <c r="B42" s="201"/>
      <c r="C42" s="202"/>
      <c r="D42" s="20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.75">
      <c r="A43" s="119" t="s">
        <v>600</v>
      </c>
      <c r="B43" s="118">
        <v>9</v>
      </c>
      <c r="C43" s="118">
        <v>1</v>
      </c>
      <c r="D43" s="118">
        <v>7</v>
      </c>
      <c r="E43" s="163"/>
      <c r="F43" s="163"/>
      <c r="G43" s="163"/>
      <c r="H43" s="163"/>
      <c r="I43" s="163"/>
      <c r="J43" s="163"/>
      <c r="K43" s="163">
        <v>1366067</v>
      </c>
      <c r="L43" s="163">
        <f>E43+F43+G43+H43+I43+J43+K43</f>
        <v>1366067</v>
      </c>
      <c r="M43" s="163"/>
      <c r="N43" s="163"/>
    </row>
    <row r="44" spans="1:14" ht="12.75">
      <c r="A44" s="119" t="s">
        <v>601</v>
      </c>
      <c r="B44" s="118">
        <v>9</v>
      </c>
      <c r="C44" s="118">
        <v>1</v>
      </c>
      <c r="D44" s="118">
        <v>8</v>
      </c>
      <c r="E44" s="163"/>
      <c r="F44" s="163"/>
      <c r="G44" s="163"/>
      <c r="H44" s="163"/>
      <c r="I44" s="163"/>
      <c r="J44" s="163"/>
      <c r="K44" s="163"/>
      <c r="L44" s="163">
        <f>E44+F44+G44+H44+I44+J44+K44</f>
        <v>0</v>
      </c>
      <c r="M44" s="163"/>
      <c r="N44" s="163"/>
    </row>
    <row r="45" spans="1:14" ht="13.5">
      <c r="A45" s="119" t="s">
        <v>602</v>
      </c>
      <c r="B45" s="118">
        <v>9</v>
      </c>
      <c r="C45" s="118">
        <v>1</v>
      </c>
      <c r="D45" s="118">
        <v>9</v>
      </c>
      <c r="E45" s="163">
        <f>E43+E44</f>
        <v>0</v>
      </c>
      <c r="F45" s="163"/>
      <c r="G45" s="163">
        <f>G43+G44</f>
        <v>0</v>
      </c>
      <c r="H45" s="163"/>
      <c r="I45" s="163">
        <f>I43+I44</f>
        <v>0</v>
      </c>
      <c r="J45" s="163"/>
      <c r="K45" s="163">
        <f>K43+K44</f>
        <v>1366067</v>
      </c>
      <c r="L45" s="163">
        <f>E45+F45+G45+H45+I45+J45+K45</f>
        <v>1366067</v>
      </c>
      <c r="M45" s="163"/>
      <c r="N45" s="163"/>
    </row>
    <row r="46" spans="1:14" ht="12.75">
      <c r="A46" s="119"/>
      <c r="B46" s="201"/>
      <c r="C46" s="202"/>
      <c r="D46" s="203"/>
      <c r="E46" s="163"/>
      <c r="F46" s="163"/>
      <c r="G46" s="163"/>
      <c r="H46" s="163"/>
      <c r="I46" s="163"/>
      <c r="J46" s="163"/>
      <c r="K46" s="163"/>
      <c r="L46" s="163"/>
      <c r="M46" s="163"/>
      <c r="N46" s="163"/>
    </row>
    <row r="47" spans="1:14" ht="12.75">
      <c r="A47" s="119" t="s">
        <v>603</v>
      </c>
      <c r="B47" s="118">
        <v>9</v>
      </c>
      <c r="C47" s="118">
        <v>2</v>
      </c>
      <c r="D47" s="118">
        <v>0</v>
      </c>
      <c r="E47" s="163"/>
      <c r="F47" s="163"/>
      <c r="G47" s="163"/>
      <c r="H47" s="163"/>
      <c r="I47" s="163"/>
      <c r="J47" s="163"/>
      <c r="K47" s="163"/>
      <c r="L47" s="163">
        <f>E47+F47+G47+H47+I47+J47+K47</f>
        <v>0</v>
      </c>
      <c r="M47" s="163"/>
      <c r="N47" s="163"/>
    </row>
    <row r="48" spans="1:14" ht="12.75">
      <c r="A48" s="119" t="s">
        <v>604</v>
      </c>
      <c r="B48" s="118">
        <v>9</v>
      </c>
      <c r="C48" s="118">
        <v>2</v>
      </c>
      <c r="D48" s="118">
        <v>1</v>
      </c>
      <c r="E48" s="163"/>
      <c r="F48" s="163"/>
      <c r="G48" s="163"/>
      <c r="H48" s="163"/>
      <c r="I48" s="163"/>
      <c r="J48" s="163"/>
      <c r="K48" s="163"/>
      <c r="L48" s="163">
        <f>E48+F48+G48+H48+I48+J48+K48</f>
        <v>0</v>
      </c>
      <c r="M48" s="163"/>
      <c r="N48" s="163"/>
    </row>
    <row r="49" spans="1:14" ht="12.75">
      <c r="A49" s="119" t="s">
        <v>605</v>
      </c>
      <c r="B49" s="118">
        <v>9</v>
      </c>
      <c r="C49" s="118">
        <v>2</v>
      </c>
      <c r="D49" s="118">
        <v>2</v>
      </c>
      <c r="E49" s="163"/>
      <c r="F49" s="163"/>
      <c r="G49" s="163"/>
      <c r="H49" s="163"/>
      <c r="I49" s="163"/>
      <c r="J49" s="163"/>
      <c r="K49" s="163"/>
      <c r="L49" s="163">
        <f>E49+F49+G49+H49+I49+J49+K49</f>
        <v>0</v>
      </c>
      <c r="M49" s="163"/>
      <c r="N49" s="163"/>
    </row>
    <row r="50" spans="1:14" ht="12.75">
      <c r="A50" s="119" t="s">
        <v>606</v>
      </c>
      <c r="B50" s="118">
        <v>9</v>
      </c>
      <c r="C50" s="118">
        <v>2</v>
      </c>
      <c r="D50" s="118">
        <v>3</v>
      </c>
      <c r="E50" s="163"/>
      <c r="F50" s="163"/>
      <c r="G50" s="163"/>
      <c r="H50" s="163"/>
      <c r="I50" s="163"/>
      <c r="J50" s="163"/>
      <c r="K50" s="163">
        <v>350000</v>
      </c>
      <c r="L50" s="163">
        <f>E50+F50+G50+H50+I50+J50+K50</f>
        <v>350000</v>
      </c>
      <c r="M50" s="163"/>
      <c r="N50" s="163"/>
    </row>
    <row r="51" spans="1:14" ht="12.75">
      <c r="A51" s="119" t="s">
        <v>607</v>
      </c>
      <c r="B51" s="118">
        <v>9</v>
      </c>
      <c r="C51" s="118">
        <v>2</v>
      </c>
      <c r="D51" s="118">
        <v>4</v>
      </c>
      <c r="E51" s="163"/>
      <c r="F51" s="163"/>
      <c r="G51" s="163"/>
      <c r="H51" s="163"/>
      <c r="I51" s="163">
        <v>-138141</v>
      </c>
      <c r="J51" s="163"/>
      <c r="K51" s="163">
        <v>1</v>
      </c>
      <c r="L51" s="163">
        <f>E51+F51+G51+H51+I51+J51+K51</f>
        <v>-138140</v>
      </c>
      <c r="M51" s="163"/>
      <c r="N51" s="163"/>
    </row>
    <row r="52" spans="1:14" ht="12.75">
      <c r="A52" s="119"/>
      <c r="B52" s="201"/>
      <c r="C52" s="202"/>
      <c r="D52" s="203"/>
      <c r="E52" s="163"/>
      <c r="F52" s="163"/>
      <c r="G52" s="163"/>
      <c r="H52" s="163"/>
      <c r="I52" s="163"/>
      <c r="J52" s="163"/>
      <c r="K52" s="163"/>
      <c r="L52" s="163"/>
      <c r="M52" s="163"/>
      <c r="N52" s="163"/>
    </row>
    <row r="53" spans="1:14" ht="15" customHeight="1">
      <c r="A53" s="117" t="s">
        <v>693</v>
      </c>
      <c r="B53" s="118">
        <v>9</v>
      </c>
      <c r="C53" s="118">
        <v>2</v>
      </c>
      <c r="D53" s="118">
        <v>5</v>
      </c>
      <c r="E53" s="163">
        <f>E41+E45+E47++E48-E49-E50+E51</f>
        <v>21246040</v>
      </c>
      <c r="F53" s="163"/>
      <c r="G53" s="163">
        <f>G41+G45+G47++G48-G49-G50+G51</f>
        <v>5847852</v>
      </c>
      <c r="H53" s="163"/>
      <c r="I53" s="163">
        <f>I41+I45+I47++I48-I49-I50+I51</f>
        <v>1110684</v>
      </c>
      <c r="J53" s="163"/>
      <c r="K53" s="163">
        <f>K41+K45+K47++K48-K49-K50+K51</f>
        <v>12371724</v>
      </c>
      <c r="L53" s="163">
        <f>E53+F53+G53+H53+I53+J53+K53</f>
        <v>40576300</v>
      </c>
      <c r="M53" s="163"/>
      <c r="N53" s="163"/>
    </row>
    <row r="54" spans="5:14" ht="12.75">
      <c r="E54" s="164"/>
      <c r="F54" s="164"/>
      <c r="G54" s="164"/>
      <c r="H54" s="164"/>
      <c r="I54" s="164"/>
      <c r="J54" s="164"/>
      <c r="K54" s="164"/>
      <c r="L54" s="164"/>
      <c r="M54" s="164"/>
      <c r="N54" s="164"/>
    </row>
    <row r="55" spans="5:14" ht="12.75">
      <c r="E55" s="164"/>
      <c r="F55" s="164"/>
      <c r="G55" s="164"/>
      <c r="H55" s="164"/>
      <c r="I55" s="164"/>
      <c r="J55" s="164"/>
      <c r="K55" s="164"/>
      <c r="L55" s="164"/>
      <c r="M55" s="164"/>
      <c r="N55" s="164"/>
    </row>
    <row r="57" spans="1:9" ht="12.75">
      <c r="A57" s="200" t="s">
        <v>674</v>
      </c>
      <c r="B57" s="200"/>
      <c r="E57" s="121"/>
      <c r="F57" s="121"/>
      <c r="G57" s="121"/>
      <c r="I57" s="120" t="s">
        <v>211</v>
      </c>
    </row>
    <row r="58" spans="1:9" ht="12.75">
      <c r="A58" s="200" t="s">
        <v>675</v>
      </c>
      <c r="B58" s="200"/>
      <c r="E58" s="121"/>
      <c r="F58" s="121"/>
      <c r="G58" s="121"/>
      <c r="H58" s="120" t="s">
        <v>608</v>
      </c>
      <c r="I58" s="110" t="s">
        <v>664</v>
      </c>
    </row>
    <row r="59" spans="5:7" ht="12.75">
      <c r="E59" s="121"/>
      <c r="F59" s="121"/>
      <c r="G59" s="121"/>
    </row>
  </sheetData>
  <sheetProtection/>
  <mergeCells count="31">
    <mergeCell ref="M2:N2"/>
    <mergeCell ref="B3:N3"/>
    <mergeCell ref="B4:N4"/>
    <mergeCell ref="B5:N5"/>
    <mergeCell ref="B6:N6"/>
    <mergeCell ref="A8:N8"/>
    <mergeCell ref="A9:N9"/>
    <mergeCell ref="A14:A15"/>
    <mergeCell ref="B14:D15"/>
    <mergeCell ref="E14:L14"/>
    <mergeCell ref="M14:M15"/>
    <mergeCell ref="N14:N15"/>
    <mergeCell ref="B16:D16"/>
    <mergeCell ref="E16:L16"/>
    <mergeCell ref="A17:A18"/>
    <mergeCell ref="B17:D18"/>
    <mergeCell ref="E17:L17"/>
    <mergeCell ref="M17:M18"/>
    <mergeCell ref="N17:N18"/>
    <mergeCell ref="B19:D19"/>
    <mergeCell ref="B20:D20"/>
    <mergeCell ref="B22:D22"/>
    <mergeCell ref="B26:D26"/>
    <mergeCell ref="B30:D30"/>
    <mergeCell ref="A58:B58"/>
    <mergeCell ref="B36:D36"/>
    <mergeCell ref="B38:D38"/>
    <mergeCell ref="B42:D42"/>
    <mergeCell ref="B46:D46"/>
    <mergeCell ref="B52:D52"/>
    <mergeCell ref="A57:B57"/>
  </mergeCells>
  <printOptions horizontalCentered="1"/>
  <pageMargins left="0.3937007874015748" right="0.35433070866141736" top="0.11811023622047245" bottom="0.11811023622047245" header="0" footer="0"/>
  <pageSetup horizontalDpi="300" verticalDpi="3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25" customWidth="1"/>
    <col min="2" max="2" width="45.57421875" style="3" customWidth="1"/>
    <col min="3" max="16384" width="9.140625" style="3" customWidth="1"/>
  </cols>
  <sheetData>
    <row r="1" spans="1:11" ht="13.5">
      <c r="A1" s="23" t="s">
        <v>534</v>
      </c>
      <c r="B1" s="1" t="s">
        <v>533</v>
      </c>
      <c r="C1" s="2"/>
      <c r="E1" s="2"/>
      <c r="F1" s="2"/>
      <c r="G1" s="4"/>
      <c r="I1" s="5"/>
      <c r="J1" s="5"/>
      <c r="K1" s="5"/>
    </row>
    <row r="2" spans="1:11" ht="13.5">
      <c r="A2" s="224" t="s">
        <v>541</v>
      </c>
      <c r="B2" s="1" t="s">
        <v>540</v>
      </c>
      <c r="C2" s="2"/>
      <c r="E2" s="2"/>
      <c r="F2" s="2"/>
      <c r="G2" s="4"/>
      <c r="I2" s="5"/>
      <c r="J2" s="5"/>
      <c r="K2" s="5"/>
    </row>
    <row r="3" spans="1:11" ht="34.5" customHeight="1">
      <c r="A3" s="225"/>
      <c r="B3" s="1"/>
      <c r="C3" s="8"/>
      <c r="D3" s="8"/>
      <c r="E3" s="8"/>
      <c r="F3" s="8"/>
      <c r="G3" s="8"/>
      <c r="H3" s="8"/>
      <c r="I3" s="8"/>
      <c r="J3" s="8"/>
      <c r="K3" s="8"/>
    </row>
    <row r="4" spans="1:11" ht="48.75" customHeight="1">
      <c r="A4" s="130" t="s">
        <v>535</v>
      </c>
      <c r="B4" s="130" t="s">
        <v>536</v>
      </c>
      <c r="C4" s="8"/>
      <c r="D4" s="8"/>
      <c r="E4" s="8"/>
      <c r="F4" s="8"/>
      <c r="G4" s="8"/>
      <c r="H4" s="8"/>
      <c r="I4" s="8"/>
      <c r="J4" s="8"/>
      <c r="K4" s="8"/>
    </row>
    <row r="5" spans="1:2" ht="13.5">
      <c r="A5" s="123"/>
      <c r="B5" s="124"/>
    </row>
    <row r="6" spans="1:2" ht="13.5">
      <c r="A6" s="125"/>
      <c r="B6" s="124"/>
    </row>
    <row r="7" spans="1:2" ht="12.75">
      <c r="A7" s="126"/>
      <c r="B7" s="124"/>
    </row>
    <row r="8" spans="1:2" ht="12.75">
      <c r="A8" s="124"/>
      <c r="B8" s="127"/>
    </row>
    <row r="9" spans="1:2" ht="12.75">
      <c r="A9" s="47"/>
      <c r="B9" s="124"/>
    </row>
    <row r="10" spans="1:2" ht="12.75">
      <c r="A10" s="124"/>
      <c r="B10" s="124"/>
    </row>
    <row r="11" spans="1:2" ht="12.75">
      <c r="A11" s="124"/>
      <c r="B11" s="124"/>
    </row>
    <row r="12" spans="1:2" ht="12.75">
      <c r="A12" s="128"/>
      <c r="B12" s="124"/>
    </row>
    <row r="13" spans="1:2" ht="15" customHeight="1">
      <c r="A13" s="128"/>
      <c r="B13" s="124"/>
    </row>
    <row r="14" spans="1:2" ht="17.25" customHeight="1">
      <c r="A14" s="128"/>
      <c r="B14" s="124"/>
    </row>
    <row r="15" spans="1:2" ht="12.75">
      <c r="A15" s="128"/>
      <c r="B15" s="124"/>
    </row>
    <row r="16" spans="1:2" ht="12.75">
      <c r="A16" s="128"/>
      <c r="B16" s="124"/>
    </row>
    <row r="17" spans="1:2" ht="12.75">
      <c r="A17" s="128"/>
      <c r="B17" s="124"/>
    </row>
    <row r="18" spans="1:2" ht="13.5">
      <c r="A18" s="129"/>
      <c r="B18" s="124"/>
    </row>
    <row r="19" spans="1:2" ht="12.75">
      <c r="A19" s="128"/>
      <c r="B19" s="124"/>
    </row>
    <row r="20" spans="1:2" ht="12.75">
      <c r="A20" s="128"/>
      <c r="B20" s="124"/>
    </row>
    <row r="21" spans="1:2" ht="12.75">
      <c r="A21" s="128"/>
      <c r="B21" s="124"/>
    </row>
    <row r="22" spans="1:2" ht="17.25" customHeight="1">
      <c r="A22" s="123"/>
      <c r="B22" s="124"/>
    </row>
    <row r="23" spans="1:2" ht="12.75">
      <c r="A23" s="128"/>
      <c r="B23" s="124"/>
    </row>
    <row r="24" spans="1:2" ht="12.75">
      <c r="A24" s="128"/>
      <c r="B24" s="124"/>
    </row>
    <row r="25" spans="1:2" ht="12.75">
      <c r="A25" s="128"/>
      <c r="B25" s="124"/>
    </row>
    <row r="26" spans="1:2" ht="12.75">
      <c r="A26" s="128"/>
      <c r="B26" s="124"/>
    </row>
    <row r="27" spans="1:2" ht="12.75">
      <c r="A27" s="128"/>
      <c r="B27" s="124"/>
    </row>
    <row r="28" spans="1:2" ht="12.75">
      <c r="A28" s="128"/>
      <c r="B28" s="124"/>
    </row>
    <row r="30" spans="1:2" ht="13.5">
      <c r="A30" s="22" t="s">
        <v>532</v>
      </c>
      <c r="B30" s="4"/>
    </row>
    <row r="31" spans="1:2" ht="13.5">
      <c r="A31" s="23"/>
      <c r="B31" s="24"/>
    </row>
    <row r="32" ht="13.5">
      <c r="B32" s="4" t="s">
        <v>609</v>
      </c>
    </row>
    <row r="33" ht="12.75">
      <c r="B33" s="24"/>
    </row>
  </sheetData>
  <sheetProtection/>
  <mergeCells count="1">
    <mergeCell ref="A2:A3"/>
  </mergeCells>
  <printOptions/>
  <pageMargins left="0.4330708661417323" right="0.15748031496062992" top="0.5905511811023623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2023-01-17T10:31:49Z</cp:lastPrinted>
  <dcterms:created xsi:type="dcterms:W3CDTF">2010-09-03T11:16:46Z</dcterms:created>
  <dcterms:modified xsi:type="dcterms:W3CDTF">2023-07-31T09:46:46Z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